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Ana\Desktop\Računovodstvo\Financijski izvještaji\2025\Financijsko izvješće 2025\"/>
    </mc:Choice>
  </mc:AlternateContent>
  <xr:revisionPtr revIDLastSave="0" documentId="8_{DEAA2358-9540-497B-B42C-99C3889A788F}" xr6:coauthVersionLast="36" xr6:coauthVersionMax="36" xr10:uidLastSave="{00000000-0000-0000-0000-000000000000}"/>
  <bookViews>
    <workbookView xWindow="0" yWindow="0" windowWidth="28800" windowHeight="140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M341" i="9"/>
  <c r="F341" i="9" s="1"/>
  <c r="L341" i="9"/>
  <c r="E341" i="9"/>
  <c r="H340" i="9"/>
  <c r="E340" i="9" s="1"/>
  <c r="G340" i="9"/>
  <c r="F340" i="9"/>
  <c r="F339" i="9"/>
  <c r="F338" i="9"/>
  <c r="F337" i="9"/>
  <c r="F336" i="9"/>
  <c r="H335" i="9"/>
  <c r="G335" i="9"/>
  <c r="E335" i="9" s="1"/>
  <c r="F335" i="9"/>
  <c r="F334" i="9"/>
  <c r="H333" i="9"/>
  <c r="G333" i="9"/>
  <c r="F333" i="9"/>
  <c r="E333" i="9"/>
  <c r="B333" i="9" s="1"/>
  <c r="H332" i="9"/>
  <c r="G332" i="9"/>
  <c r="F332" i="9"/>
  <c r="E332" i="9"/>
  <c r="H331" i="9"/>
  <c r="G331" i="9"/>
  <c r="E331" i="9" s="1"/>
  <c r="F331" i="9"/>
  <c r="H330" i="9"/>
  <c r="G330" i="9"/>
  <c r="F330" i="9"/>
  <c r="H329" i="9"/>
  <c r="E329" i="9" s="1"/>
  <c r="B329" i="9" s="1"/>
  <c r="G329" i="9"/>
  <c r="F329" i="9"/>
  <c r="H328" i="9"/>
  <c r="G328" i="9"/>
  <c r="F328" i="9"/>
  <c r="E328" i="9"/>
  <c r="H327" i="9"/>
  <c r="G327" i="9"/>
  <c r="F327" i="9"/>
  <c r="H326" i="9"/>
  <c r="G326" i="9"/>
  <c r="F326" i="9"/>
  <c r="H325" i="9"/>
  <c r="G325" i="9"/>
  <c r="F325" i="9"/>
  <c r="E325" i="9"/>
  <c r="B325" i="9" s="1"/>
  <c r="H324" i="9"/>
  <c r="G324" i="9"/>
  <c r="E324" i="9" s="1"/>
  <c r="F324" i="9"/>
  <c r="H323" i="9"/>
  <c r="G323" i="9"/>
  <c r="E323" i="9" s="1"/>
  <c r="F323" i="9"/>
  <c r="H322" i="9"/>
  <c r="G322" i="9"/>
  <c r="F322" i="9"/>
  <c r="H321" i="9"/>
  <c r="G321" i="9"/>
  <c r="F321" i="9"/>
  <c r="E321" i="9"/>
  <c r="B321" i="9" s="1"/>
  <c r="H320" i="9"/>
  <c r="G320" i="9"/>
  <c r="E320" i="9" s="1"/>
  <c r="F320" i="9"/>
  <c r="H319" i="9"/>
  <c r="G319" i="9"/>
  <c r="E319" i="9" s="1"/>
  <c r="F319" i="9"/>
  <c r="H318" i="9"/>
  <c r="G318" i="9"/>
  <c r="F318" i="9"/>
  <c r="H317" i="9"/>
  <c r="G317" i="9"/>
  <c r="F317" i="9"/>
  <c r="E317" i="9"/>
  <c r="B317" i="9" s="1"/>
  <c r="F316" i="9"/>
  <c r="F315" i="9"/>
  <c r="F314" i="9"/>
  <c r="H313" i="9"/>
  <c r="E313" i="9" s="1"/>
  <c r="B313" i="9" s="1"/>
  <c r="G313" i="9"/>
  <c r="F313" i="9"/>
  <c r="H312" i="9"/>
  <c r="G312" i="9"/>
  <c r="E312" i="9" s="1"/>
  <c r="F312" i="9"/>
  <c r="H311" i="9"/>
  <c r="G311" i="9"/>
  <c r="F311" i="9"/>
  <c r="F310" i="9"/>
  <c r="F309" i="9"/>
  <c r="F308" i="9"/>
  <c r="H307" i="9"/>
  <c r="G307" i="9"/>
  <c r="F307" i="9"/>
  <c r="F306" i="9"/>
  <c r="H305" i="9"/>
  <c r="G305" i="9"/>
  <c r="F305" i="9"/>
  <c r="H304" i="9"/>
  <c r="G304" i="9"/>
  <c r="E304" i="9" s="1"/>
  <c r="B304" i="9" s="1"/>
  <c r="F304" i="9"/>
  <c r="H303" i="9"/>
  <c r="G303" i="9"/>
  <c r="F303" i="9"/>
  <c r="E303" i="9"/>
  <c r="B303" i="9" s="1"/>
  <c r="F302" i="9"/>
  <c r="F301" i="9"/>
  <c r="F300" i="9"/>
  <c r="F299" i="9"/>
  <c r="F297" i="9"/>
  <c r="L296" i="9"/>
  <c r="F296" i="9" s="1"/>
  <c r="H296" i="9"/>
  <c r="F295" i="9"/>
  <c r="I294" i="9"/>
  <c r="H294" i="9"/>
  <c r="F294" i="9"/>
  <c r="E293" i="9"/>
  <c r="M292" i="9"/>
  <c r="F292" i="9" s="1"/>
  <c r="L292" i="9"/>
  <c r="E292" i="9"/>
  <c r="B292" i="9" s="1"/>
  <c r="M291" i="9"/>
  <c r="L291" i="9"/>
  <c r="F291" i="9"/>
  <c r="E291" i="9"/>
  <c r="M290" i="9"/>
  <c r="L290" i="9"/>
  <c r="F290" i="9" s="1"/>
  <c r="B290" i="9" s="1"/>
  <c r="E290" i="9"/>
  <c r="M289" i="9"/>
  <c r="L289" i="9"/>
  <c r="F289" i="9" s="1"/>
  <c r="B289" i="9" s="1"/>
  <c r="E289" i="9"/>
  <c r="M288" i="9"/>
  <c r="F288" i="9" s="1"/>
  <c r="L288" i="9"/>
  <c r="E288" i="9"/>
  <c r="B288" i="9" s="1"/>
  <c r="M287" i="9"/>
  <c r="L287" i="9"/>
  <c r="F287" i="9"/>
  <c r="E287" i="9"/>
  <c r="M286" i="9"/>
  <c r="L286" i="9"/>
  <c r="F286" i="9" s="1"/>
  <c r="B286" i="9" s="1"/>
  <c r="E286" i="9"/>
  <c r="M285" i="9"/>
  <c r="L285" i="9"/>
  <c r="F285" i="9" s="1"/>
  <c r="B285" i="9" s="1"/>
  <c r="E285" i="9"/>
  <c r="M284" i="9"/>
  <c r="F284" i="9" s="1"/>
  <c r="L284" i="9"/>
  <c r="E284" i="9"/>
  <c r="B284" i="9" s="1"/>
  <c r="M283" i="9"/>
  <c r="L283" i="9"/>
  <c r="F283" i="9"/>
  <c r="E283" i="9"/>
  <c r="M282" i="9"/>
  <c r="L282" i="9"/>
  <c r="F282" i="9" s="1"/>
  <c r="B282" i="9" s="1"/>
  <c r="E282" i="9"/>
  <c r="M281" i="9"/>
  <c r="L281" i="9"/>
  <c r="F281" i="9" s="1"/>
  <c r="B281" i="9" s="1"/>
  <c r="E281" i="9"/>
  <c r="M280" i="9"/>
  <c r="F280" i="9" s="1"/>
  <c r="L280" i="9"/>
  <c r="E280" i="9"/>
  <c r="B280" i="9" s="1"/>
  <c r="M279" i="9"/>
  <c r="L279" i="9"/>
  <c r="F279" i="9"/>
  <c r="E279" i="9"/>
  <c r="M278" i="9"/>
  <c r="L278" i="9"/>
  <c r="F278" i="9" s="1"/>
  <c r="B278" i="9" s="1"/>
  <c r="E278" i="9"/>
  <c r="M277" i="9"/>
  <c r="L277" i="9"/>
  <c r="F277" i="9" s="1"/>
  <c r="B277" i="9" s="1"/>
  <c r="E277" i="9"/>
  <c r="M276" i="9"/>
  <c r="F276" i="9" s="1"/>
  <c r="L276" i="9"/>
  <c r="E276" i="9"/>
  <c r="B276" i="9" s="1"/>
  <c r="M275" i="9"/>
  <c r="L275" i="9"/>
  <c r="F275" i="9"/>
  <c r="E275" i="9"/>
  <c r="M274" i="9"/>
  <c r="L274" i="9"/>
  <c r="F274" i="9" s="1"/>
  <c r="B274" i="9" s="1"/>
  <c r="E274" i="9"/>
  <c r="M273" i="9"/>
  <c r="L273" i="9"/>
  <c r="F273" i="9" s="1"/>
  <c r="B273" i="9" s="1"/>
  <c r="E273" i="9"/>
  <c r="M272" i="9"/>
  <c r="L272" i="9"/>
  <c r="F272" i="9"/>
  <c r="B272" i="9" s="1"/>
  <c r="E272" i="9"/>
  <c r="M271" i="9"/>
  <c r="L271" i="9"/>
  <c r="F271" i="9" s="1"/>
  <c r="E271" i="9"/>
  <c r="M270" i="9"/>
  <c r="L270" i="9"/>
  <c r="F270" i="9" s="1"/>
  <c r="B270" i="9" s="1"/>
  <c r="E270" i="9"/>
  <c r="M269" i="9"/>
  <c r="L269" i="9"/>
  <c r="E269" i="9"/>
  <c r="M268" i="9"/>
  <c r="F268" i="9" s="1"/>
  <c r="L268" i="9"/>
  <c r="E268" i="9"/>
  <c r="M267" i="9"/>
  <c r="L267" i="9"/>
  <c r="F267" i="9"/>
  <c r="E267" i="9"/>
  <c r="M266" i="9"/>
  <c r="L266" i="9"/>
  <c r="F266" i="9"/>
  <c r="B266" i="9" s="1"/>
  <c r="E266" i="9"/>
  <c r="M265" i="9"/>
  <c r="L265" i="9"/>
  <c r="F265" i="9" s="1"/>
  <c r="E265" i="9"/>
  <c r="B265" i="9" s="1"/>
  <c r="M264" i="9"/>
  <c r="L264" i="9"/>
  <c r="F264" i="9"/>
  <c r="B264" i="9" s="1"/>
  <c r="E264" i="9"/>
  <c r="M263" i="9"/>
  <c r="L263" i="9"/>
  <c r="F263" i="9" s="1"/>
  <c r="E263" i="9"/>
  <c r="M262" i="9"/>
  <c r="L262" i="9"/>
  <c r="E262" i="9"/>
  <c r="M261" i="9"/>
  <c r="L261" i="9"/>
  <c r="E261" i="9"/>
  <c r="M260" i="9"/>
  <c r="F260" i="9" s="1"/>
  <c r="L260" i="9"/>
  <c r="E260" i="9"/>
  <c r="M259" i="9"/>
  <c r="L259" i="9"/>
  <c r="F259" i="9"/>
  <c r="E259" i="9"/>
  <c r="M258" i="9"/>
  <c r="L258" i="9"/>
  <c r="F258" i="9"/>
  <c r="B258" i="9" s="1"/>
  <c r="E258" i="9"/>
  <c r="M257" i="9"/>
  <c r="L257" i="9"/>
  <c r="F257" i="9" s="1"/>
  <c r="E257" i="9"/>
  <c r="M256" i="9"/>
  <c r="L256" i="9"/>
  <c r="F256" i="9"/>
  <c r="B256" i="9" s="1"/>
  <c r="E256" i="9"/>
  <c r="M255" i="9"/>
  <c r="L255" i="9"/>
  <c r="F255" i="9" s="1"/>
  <c r="E255" i="9"/>
  <c r="M254" i="9"/>
  <c r="L254" i="9"/>
  <c r="F254" i="9" s="1"/>
  <c r="E254" i="9"/>
  <c r="B254" i="9"/>
  <c r="M253" i="9"/>
  <c r="L253" i="9"/>
  <c r="E253" i="9"/>
  <c r="M252" i="9"/>
  <c r="F252" i="9" s="1"/>
  <c r="L252" i="9"/>
  <c r="E252" i="9"/>
  <c r="B252" i="9" s="1"/>
  <c r="M251" i="9"/>
  <c r="L251" i="9"/>
  <c r="F251" i="9"/>
  <c r="E251" i="9"/>
  <c r="M250" i="9"/>
  <c r="L250" i="9"/>
  <c r="F250" i="9"/>
  <c r="B250" i="9" s="1"/>
  <c r="E250" i="9"/>
  <c r="M249" i="9"/>
  <c r="L249" i="9"/>
  <c r="F249" i="9" s="1"/>
  <c r="E249" i="9"/>
  <c r="B249" i="9" s="1"/>
  <c r="M248" i="9"/>
  <c r="L248" i="9"/>
  <c r="F248" i="9"/>
  <c r="B248" i="9" s="1"/>
  <c r="E248" i="9"/>
  <c r="M247" i="9"/>
  <c r="L247" i="9"/>
  <c r="F247" i="9" s="1"/>
  <c r="E247" i="9"/>
  <c r="M246" i="9"/>
  <c r="L246" i="9"/>
  <c r="E246" i="9"/>
  <c r="M245" i="9"/>
  <c r="L245" i="9"/>
  <c r="E245" i="9"/>
  <c r="M244" i="9"/>
  <c r="L244" i="9"/>
  <c r="E244" i="9"/>
  <c r="M243" i="9"/>
  <c r="F243" i="9" s="1"/>
  <c r="L243" i="9"/>
  <c r="E243" i="9"/>
  <c r="M242" i="9"/>
  <c r="L242" i="9"/>
  <c r="F242" i="9"/>
  <c r="B242" i="9" s="1"/>
  <c r="E242" i="9"/>
  <c r="M241" i="9"/>
  <c r="L241" i="9"/>
  <c r="F241" i="9" s="1"/>
  <c r="E241" i="9"/>
  <c r="M240" i="9"/>
  <c r="F240" i="9" s="1"/>
  <c r="B240" i="9" s="1"/>
  <c r="L240" i="9"/>
  <c r="E240" i="9"/>
  <c r="M239" i="9"/>
  <c r="L239" i="9"/>
  <c r="F239" i="9" s="1"/>
  <c r="E239" i="9"/>
  <c r="M238" i="9"/>
  <c r="L238" i="9"/>
  <c r="E238" i="9"/>
  <c r="M237" i="9"/>
  <c r="L237" i="9"/>
  <c r="E237" i="9"/>
  <c r="M236" i="9"/>
  <c r="L236" i="9"/>
  <c r="E236" i="9"/>
  <c r="M235" i="9"/>
  <c r="L235" i="9"/>
  <c r="F235" i="9"/>
  <c r="E235" i="9"/>
  <c r="M234" i="9"/>
  <c r="L234" i="9"/>
  <c r="F234" i="9"/>
  <c r="B234" i="9" s="1"/>
  <c r="E234" i="9"/>
  <c r="M233" i="9"/>
  <c r="L233" i="9"/>
  <c r="F233" i="9" s="1"/>
  <c r="E233" i="9"/>
  <c r="B233" i="9" s="1"/>
  <c r="M232" i="9"/>
  <c r="L232" i="9"/>
  <c r="F232" i="9"/>
  <c r="B232" i="9" s="1"/>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G162" i="9"/>
  <c r="F162" i="9"/>
  <c r="B162" i="9"/>
  <c r="H161" i="9"/>
  <c r="G161" i="9"/>
  <c r="F161" i="9"/>
  <c r="E161" i="9"/>
  <c r="B161" i="9" s="1"/>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G142" i="9"/>
  <c r="F142" i="9"/>
  <c r="B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G126" i="9"/>
  <c r="F126" i="9"/>
  <c r="B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G118" i="9"/>
  <c r="F118" i="9"/>
  <c r="B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G110" i="9"/>
  <c r="F110" i="9"/>
  <c r="B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G102" i="9"/>
  <c r="F102" i="9"/>
  <c r="B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E81" i="9" s="1"/>
  <c r="B81" i="9" s="1"/>
  <c r="G81" i="9"/>
  <c r="F81" i="9"/>
  <c r="H80" i="9"/>
  <c r="G80" i="9"/>
  <c r="E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F60" i="9"/>
  <c r="H59" i="9"/>
  <c r="G59" i="9"/>
  <c r="E59" i="9" s="1"/>
  <c r="B59" i="9" s="1"/>
  <c r="F59" i="9"/>
  <c r="H58" i="9"/>
  <c r="E58" i="9" s="1"/>
  <c r="B58" i="9" s="1"/>
  <c r="G58" i="9"/>
  <c r="F58" i="9"/>
  <c r="H57" i="9"/>
  <c r="G57" i="9"/>
  <c r="F57" i="9"/>
  <c r="H56" i="9"/>
  <c r="G56" i="9"/>
  <c r="E56" i="9" s="1"/>
  <c r="F56" i="9"/>
  <c r="H55" i="9"/>
  <c r="G55" i="9"/>
  <c r="F55" i="9"/>
  <c r="H54" i="9"/>
  <c r="E54" i="9" s="1"/>
  <c r="B54" i="9" s="1"/>
  <c r="G54" i="9"/>
  <c r="F54" i="9"/>
  <c r="H53" i="9"/>
  <c r="G53" i="9"/>
  <c r="F53" i="9"/>
  <c r="E53" i="9"/>
  <c r="B53" i="9" s="1"/>
  <c r="H52" i="9"/>
  <c r="G52" i="9"/>
  <c r="E52" i="9" s="1"/>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F40" i="9"/>
  <c r="H39" i="9"/>
  <c r="G39" i="9"/>
  <c r="E39" i="9" s="1"/>
  <c r="B39" i="9" s="1"/>
  <c r="F39" i="9"/>
  <c r="H38" i="9"/>
  <c r="E38" i="9" s="1"/>
  <c r="B38" i="9" s="1"/>
  <c r="G38" i="9"/>
  <c r="F38" i="9"/>
  <c r="H37" i="9"/>
  <c r="G37" i="9"/>
  <c r="F37" i="9"/>
  <c r="H36" i="9"/>
  <c r="G36" i="9"/>
  <c r="F36" i="9"/>
  <c r="H35" i="9"/>
  <c r="G35" i="9"/>
  <c r="F35" i="9"/>
  <c r="H34" i="9"/>
  <c r="E34" i="9" s="1"/>
  <c r="B34" i="9" s="1"/>
  <c r="G34" i="9"/>
  <c r="F34" i="9"/>
  <c r="H33" i="9"/>
  <c r="G33" i="9"/>
  <c r="F33" i="9"/>
  <c r="E33" i="9"/>
  <c r="B33" i="9" s="1"/>
  <c r="H32" i="9"/>
  <c r="G32" i="9"/>
  <c r="E32" i="9" s="1"/>
  <c r="F32" i="9"/>
  <c r="H31" i="9"/>
  <c r="G31" i="9"/>
  <c r="F31" i="9"/>
  <c r="H30" i="9"/>
  <c r="E30" i="9" s="1"/>
  <c r="B30" i="9" s="1"/>
  <c r="G30" i="9"/>
  <c r="F30" i="9"/>
  <c r="H29" i="9"/>
  <c r="G29" i="9"/>
  <c r="F29" i="9"/>
  <c r="E29" i="9"/>
  <c r="B29" i="9" s="1"/>
  <c r="H28" i="9"/>
  <c r="G28" i="9"/>
  <c r="E28" i="9" s="1"/>
  <c r="F28" i="9"/>
  <c r="H27" i="9"/>
  <c r="G27" i="9"/>
  <c r="E27" i="9" s="1"/>
  <c r="B27" i="9" s="1"/>
  <c r="F27" i="9"/>
  <c r="H26" i="9"/>
  <c r="E26" i="9" s="1"/>
  <c r="B26" i="9" s="1"/>
  <c r="G26" i="9"/>
  <c r="F26" i="9"/>
  <c r="H25" i="9"/>
  <c r="G25" i="9"/>
  <c r="F25" i="9"/>
  <c r="E25" i="9"/>
  <c r="B25" i="9" s="1"/>
  <c r="F24" i="9"/>
  <c r="F4" i="9"/>
  <c r="O3" i="9"/>
  <c r="G296" i="9" s="1"/>
  <c r="I3" i="9"/>
  <c r="H3" i="9"/>
  <c r="G3" i="9"/>
  <c r="D104" i="8"/>
  <c r="D97" i="8"/>
  <c r="D92" i="8"/>
  <c r="D87" i="8"/>
  <c r="D82" i="8"/>
  <c r="C1659" i="1" s="1"/>
  <c r="D77" i="8"/>
  <c r="D72" i="8"/>
  <c r="D67" i="8"/>
  <c r="D62" i="8"/>
  <c r="C1639" i="1" s="1"/>
  <c r="D57" i="8"/>
  <c r="D52" i="8"/>
  <c r="D46" i="8"/>
  <c r="D37" i="8"/>
  <c r="D27" i="8"/>
  <c r="D25" i="8" s="1"/>
  <c r="C1602" i="1" s="1"/>
  <c r="H1602" i="1" s="1"/>
  <c r="D18" i="8"/>
  <c r="D8" i="8"/>
  <c r="D6" i="8" s="1"/>
  <c r="E44" i="7"/>
  <c r="D44" i="7"/>
  <c r="E39" i="7"/>
  <c r="D39" i="7"/>
  <c r="E38" i="7"/>
  <c r="E30" i="7"/>
  <c r="D30" i="7"/>
  <c r="E23" i="7"/>
  <c r="E22" i="7" s="1"/>
  <c r="D23" i="7"/>
  <c r="D22" i="7"/>
  <c r="E14" i="7"/>
  <c r="D14" i="7"/>
  <c r="E7" i="7"/>
  <c r="D7" i="7"/>
  <c r="D6" i="7" s="1"/>
  <c r="E6" i="7"/>
  <c r="D1539" i="1" s="1"/>
  <c r="D5" i="7"/>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439" i="1"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E260" i="5"/>
  <c r="D260" i="5"/>
  <c r="F259" i="5"/>
  <c r="F258" i="5"/>
  <c r="F257" i="5"/>
  <c r="E256" i="5"/>
  <c r="D1260" i="1" s="1"/>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c r="F534" i="4"/>
  <c r="F533" i="4"/>
  <c r="E532" i="4"/>
  <c r="D532" i="4"/>
  <c r="F532" i="4" s="1"/>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G180" i="9"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28" i="4"/>
  <c r="D428" i="4"/>
  <c r="F428" i="4" s="1"/>
  <c r="F427" i="4"/>
  <c r="E427" i="4"/>
  <c r="D427" i="4"/>
  <c r="D648" i="4" s="1"/>
  <c r="F648" i="4" s="1"/>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E361" i="4" s="1"/>
  <c r="D366" i="4"/>
  <c r="F365" i="4"/>
  <c r="F364" i="4"/>
  <c r="F363" i="4"/>
  <c r="E362" i="4"/>
  <c r="D362" i="4"/>
  <c r="D361" i="4" s="1"/>
  <c r="F361" i="4"/>
  <c r="D360"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E321" i="4" s="1"/>
  <c r="D327" i="4"/>
  <c r="F326" i="4"/>
  <c r="F325" i="4"/>
  <c r="F324" i="4"/>
  <c r="F323" i="4"/>
  <c r="F322" i="4"/>
  <c r="E322" i="4"/>
  <c r="D322" i="4"/>
  <c r="F320" i="4"/>
  <c r="F319" i="4"/>
  <c r="F318" i="4"/>
  <c r="F317" i="4"/>
  <c r="F316" i="4"/>
  <c r="F315" i="4"/>
  <c r="F314" i="4"/>
  <c r="E314" i="4"/>
  <c r="E309" i="4" s="1"/>
  <c r="D314" i="4"/>
  <c r="F313" i="4"/>
  <c r="F312" i="4"/>
  <c r="F311" i="4"/>
  <c r="E310" i="4"/>
  <c r="D310" i="4"/>
  <c r="D309" i="4" s="1"/>
  <c r="F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8" i="4"/>
  <c r="F267" i="4"/>
  <c r="F266" i="4"/>
  <c r="F265" i="4"/>
  <c r="F264" i="4"/>
  <c r="E263" i="4"/>
  <c r="D263" i="4"/>
  <c r="F261" i="4"/>
  <c r="F260" i="4"/>
  <c r="F259" i="4"/>
  <c r="F258" i="4"/>
  <c r="F257" i="4"/>
  <c r="E257" i="4"/>
  <c r="D257" i="4"/>
  <c r="F256" i="4"/>
  <c r="F255" i="4"/>
  <c r="E254" i="4"/>
  <c r="D250" i="1" s="1"/>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26" i="1" s="1"/>
  <c r="D237" i="4"/>
  <c r="F236" i="4"/>
  <c r="F235" i="4"/>
  <c r="F234" i="4"/>
  <c r="E234" i="4"/>
  <c r="D234" i="4"/>
  <c r="F233" i="4"/>
  <c r="F232" i="4"/>
  <c r="E231" i="4"/>
  <c r="D231"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E208" i="4"/>
  <c r="D208" i="4"/>
  <c r="F207" i="4"/>
  <c r="F206" i="4"/>
  <c r="F205" i="4"/>
  <c r="F204" i="4"/>
  <c r="E203" i="4"/>
  <c r="E202" i="4" s="1"/>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F160" i="4"/>
  <c r="E160" i="4"/>
  <c r="D160" i="4"/>
  <c r="F159" i="4"/>
  <c r="F158" i="4"/>
  <c r="F157" i="4"/>
  <c r="F156" i="4"/>
  <c r="F155" i="4"/>
  <c r="E154" i="4"/>
  <c r="F154" i="4" s="1"/>
  <c r="D154" i="4"/>
  <c r="D153" i="4" s="1"/>
  <c r="E153" i="4"/>
  <c r="F151" i="4"/>
  <c r="F150" i="4"/>
  <c r="F149" i="4"/>
  <c r="F148" i="4"/>
  <c r="F147" i="4"/>
  <c r="F146" i="4"/>
  <c r="F145" i="4"/>
  <c r="F144" i="4"/>
  <c r="F143" i="4"/>
  <c r="F142" i="4"/>
  <c r="F141" i="4"/>
  <c r="E141" i="4"/>
  <c r="E140" i="4" s="1"/>
  <c r="D141" i="4"/>
  <c r="D140" i="4"/>
  <c r="F140" i="4" s="1"/>
  <c r="F139" i="4"/>
  <c r="F138" i="4"/>
  <c r="F137" i="4"/>
  <c r="F136" i="4"/>
  <c r="E135" i="4"/>
  <c r="E134" i="4" s="1"/>
  <c r="F134" i="4" s="1"/>
  <c r="D135" i="4"/>
  <c r="F135" i="4" s="1"/>
  <c r="D134" i="4"/>
  <c r="F133" i="4"/>
  <c r="F132" i="4"/>
  <c r="F131" i="4"/>
  <c r="F130" i="4"/>
  <c r="F129" i="4"/>
  <c r="E129" i="4"/>
  <c r="D129" i="4"/>
  <c r="F128" i="4"/>
  <c r="F127" i="4"/>
  <c r="F126" i="4"/>
  <c r="E126" i="4"/>
  <c r="D126" i="4"/>
  <c r="D125" i="4" s="1"/>
  <c r="F125" i="4" s="1"/>
  <c r="E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F53" i="4" s="1"/>
  <c r="D53" i="4"/>
  <c r="F52" i="4"/>
  <c r="F51" i="4"/>
  <c r="F50" i="4"/>
  <c r="E50" i="4"/>
  <c r="D50" i="4"/>
  <c r="D49" i="4" s="1"/>
  <c r="E49" i="4"/>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H1684" i="1" s="1"/>
  <c r="C1683" i="1"/>
  <c r="C1682" i="1"/>
  <c r="H1682" i="1" s="1"/>
  <c r="G1680" i="1"/>
  <c r="C1680" i="1"/>
  <c r="H1680" i="1" s="1"/>
  <c r="C1679" i="1"/>
  <c r="H1678" i="1"/>
  <c r="G1678" i="1"/>
  <c r="C1678" i="1"/>
  <c r="H1677" i="1"/>
  <c r="G1677" i="1"/>
  <c r="C1677" i="1"/>
  <c r="G1676" i="1"/>
  <c r="C1676" i="1"/>
  <c r="H1676" i="1" s="1"/>
  <c r="C1675" i="1"/>
  <c r="H1674" i="1"/>
  <c r="G1674" i="1"/>
  <c r="C1674" i="1"/>
  <c r="H1673" i="1"/>
  <c r="G1673" i="1"/>
  <c r="C1673" i="1"/>
  <c r="G1672" i="1"/>
  <c r="C1672" i="1"/>
  <c r="H1672" i="1" s="1"/>
  <c r="C1671" i="1"/>
  <c r="H1670" i="1"/>
  <c r="G1670" i="1"/>
  <c r="C1670" i="1"/>
  <c r="H1669" i="1"/>
  <c r="G1669" i="1"/>
  <c r="C1669" i="1"/>
  <c r="G1668" i="1"/>
  <c r="C1668" i="1"/>
  <c r="H1668" i="1" s="1"/>
  <c r="C1667" i="1"/>
  <c r="H1666" i="1"/>
  <c r="G1666" i="1"/>
  <c r="C1666" i="1"/>
  <c r="H1665" i="1"/>
  <c r="G1665" i="1"/>
  <c r="C1665" i="1"/>
  <c r="G1664" i="1"/>
  <c r="C1664" i="1"/>
  <c r="H1664" i="1" s="1"/>
  <c r="C1663" i="1"/>
  <c r="H1662" i="1"/>
  <c r="G1662" i="1"/>
  <c r="C1662" i="1"/>
  <c r="H1661" i="1"/>
  <c r="G1661" i="1"/>
  <c r="C1661" i="1"/>
  <c r="G1660" i="1"/>
  <c r="C1660" i="1"/>
  <c r="H1660" i="1" s="1"/>
  <c r="H1658" i="1"/>
  <c r="G1658" i="1"/>
  <c r="C1658" i="1"/>
  <c r="H1657" i="1"/>
  <c r="G1657" i="1"/>
  <c r="C1657" i="1"/>
  <c r="G1656" i="1"/>
  <c r="C1656" i="1"/>
  <c r="H1656" i="1" s="1"/>
  <c r="C1655" i="1"/>
  <c r="H1654" i="1"/>
  <c r="G1654" i="1"/>
  <c r="C1654" i="1"/>
  <c r="H1653" i="1"/>
  <c r="G1653" i="1"/>
  <c r="C1653" i="1"/>
  <c r="C1652" i="1"/>
  <c r="H1652" i="1" s="1"/>
  <c r="C1651" i="1"/>
  <c r="H1650" i="1"/>
  <c r="G1650" i="1"/>
  <c r="C1650" i="1"/>
  <c r="H1649" i="1"/>
  <c r="G1649" i="1"/>
  <c r="C1649" i="1"/>
  <c r="C1648" i="1"/>
  <c r="C1647" i="1"/>
  <c r="H1646" i="1"/>
  <c r="G1646" i="1"/>
  <c r="C1646" i="1"/>
  <c r="H1645" i="1"/>
  <c r="G1645" i="1"/>
  <c r="C1645" i="1"/>
  <c r="G1644" i="1"/>
  <c r="C1644" i="1"/>
  <c r="H1644" i="1" s="1"/>
  <c r="C1643" i="1"/>
  <c r="H1642" i="1"/>
  <c r="G1642" i="1"/>
  <c r="C1642" i="1"/>
  <c r="H1641" i="1"/>
  <c r="G1641" i="1"/>
  <c r="C1641" i="1"/>
  <c r="G1640" i="1"/>
  <c r="C1640" i="1"/>
  <c r="H1640" i="1" s="1"/>
  <c r="H1638" i="1"/>
  <c r="G1638" i="1"/>
  <c r="C1638" i="1"/>
  <c r="H1637" i="1"/>
  <c r="G1637" i="1"/>
  <c r="C1637" i="1"/>
  <c r="C1636" i="1"/>
  <c r="H1636" i="1" s="1"/>
  <c r="C1635" i="1"/>
  <c r="H1634" i="1"/>
  <c r="G1634" i="1"/>
  <c r="C1634" i="1"/>
  <c r="H1633" i="1"/>
  <c r="G1633" i="1"/>
  <c r="C1633" i="1"/>
  <c r="C1632" i="1"/>
  <c r="C1631" i="1"/>
  <c r="H1630" i="1"/>
  <c r="G1630" i="1"/>
  <c r="C1630" i="1"/>
  <c r="H1629" i="1"/>
  <c r="G1629" i="1"/>
  <c r="C1629" i="1"/>
  <c r="C1627" i="1"/>
  <c r="H1626" i="1"/>
  <c r="G1626" i="1"/>
  <c r="C1626" i="1"/>
  <c r="H1625" i="1"/>
  <c r="G1625" i="1"/>
  <c r="C1625" i="1"/>
  <c r="G1624" i="1"/>
  <c r="C1624" i="1"/>
  <c r="H1624" i="1" s="1"/>
  <c r="C1623" i="1"/>
  <c r="C1620" i="1"/>
  <c r="C1619" i="1"/>
  <c r="H1618" i="1"/>
  <c r="G1618" i="1"/>
  <c r="C1618" i="1"/>
  <c r="H1617" i="1"/>
  <c r="G1617" i="1"/>
  <c r="C1617" i="1"/>
  <c r="G1616" i="1"/>
  <c r="C1616" i="1"/>
  <c r="H1616" i="1" s="1"/>
  <c r="C1615" i="1"/>
  <c r="H1614" i="1"/>
  <c r="G1614" i="1"/>
  <c r="C1614" i="1"/>
  <c r="C1613" i="1"/>
  <c r="H1613" i="1" s="1"/>
  <c r="C1612" i="1"/>
  <c r="H1612" i="1" s="1"/>
  <c r="C1611" i="1"/>
  <c r="C1610" i="1"/>
  <c r="H1610" i="1" s="1"/>
  <c r="H1609" i="1"/>
  <c r="G1609" i="1"/>
  <c r="C1609" i="1"/>
  <c r="C1608" i="1"/>
  <c r="H1608" i="1" s="1"/>
  <c r="C1607" i="1"/>
  <c r="H1606" i="1"/>
  <c r="C1606" i="1"/>
  <c r="G1606" i="1" s="1"/>
  <c r="C1605" i="1"/>
  <c r="H1605" i="1" s="1"/>
  <c r="C1604" i="1"/>
  <c r="C1603" i="1"/>
  <c r="H1601" i="1"/>
  <c r="G1601" i="1"/>
  <c r="C1601" i="1"/>
  <c r="G1600" i="1"/>
  <c r="C1600" i="1"/>
  <c r="H1600" i="1" s="1"/>
  <c r="C1599" i="1"/>
  <c r="H1598" i="1"/>
  <c r="G1598" i="1"/>
  <c r="C1598" i="1"/>
  <c r="H1597" i="1"/>
  <c r="G1597" i="1"/>
  <c r="C1597" i="1"/>
  <c r="G1596" i="1"/>
  <c r="C1596" i="1"/>
  <c r="H1596" i="1" s="1"/>
  <c r="C1595" i="1"/>
  <c r="H1594" i="1"/>
  <c r="C1594" i="1"/>
  <c r="G1594" i="1" s="1"/>
  <c r="H1593" i="1"/>
  <c r="G1593" i="1"/>
  <c r="C1593" i="1"/>
  <c r="C1592" i="1"/>
  <c r="H1592" i="1" s="1"/>
  <c r="C1591" i="1"/>
  <c r="H1590" i="1"/>
  <c r="G1590" i="1"/>
  <c r="C1590" i="1"/>
  <c r="H1589" i="1"/>
  <c r="G1589" i="1"/>
  <c r="C1589" i="1"/>
  <c r="C1588" i="1"/>
  <c r="C1587" i="1"/>
  <c r="H1586" i="1"/>
  <c r="G1586" i="1"/>
  <c r="C1586" i="1"/>
  <c r="C1585" i="1"/>
  <c r="G1585" i="1" s="1"/>
  <c r="G1584" i="1"/>
  <c r="C1584" i="1"/>
  <c r="H1584" i="1" s="1"/>
  <c r="H1582" i="1"/>
  <c r="G1582" i="1"/>
  <c r="C1582" i="1"/>
  <c r="D1581" i="1"/>
  <c r="C1581" i="1"/>
  <c r="G1581" i="1" s="1"/>
  <c r="J1580" i="1"/>
  <c r="D1580" i="1"/>
  <c r="H1580" i="1" s="1"/>
  <c r="C1580" i="1"/>
  <c r="D1579" i="1"/>
  <c r="H1579" i="1" s="1"/>
  <c r="C1579" i="1"/>
  <c r="H1578" i="1"/>
  <c r="G1578" i="1"/>
  <c r="I1578" i="1" s="1"/>
  <c r="D1578" i="1"/>
  <c r="J1578" i="1" s="1"/>
  <c r="C1578" i="1"/>
  <c r="H1577" i="1"/>
  <c r="G1577" i="1"/>
  <c r="D1577" i="1"/>
  <c r="C1577" i="1"/>
  <c r="D1576" i="1"/>
  <c r="C1576" i="1"/>
  <c r="G1576" i="1" s="1"/>
  <c r="J1575" i="1"/>
  <c r="D1575" i="1"/>
  <c r="H1575" i="1" s="1"/>
  <c r="C1575" i="1"/>
  <c r="D1574" i="1"/>
  <c r="H1574" i="1" s="1"/>
  <c r="C1574" i="1"/>
  <c r="H1573" i="1"/>
  <c r="G1573" i="1"/>
  <c r="I1573" i="1" s="1"/>
  <c r="D1573" i="1"/>
  <c r="J1573" i="1" s="1"/>
  <c r="C1573" i="1"/>
  <c r="D1572" i="1"/>
  <c r="D1571" i="1"/>
  <c r="D1570" i="1"/>
  <c r="H1570" i="1" s="1"/>
  <c r="C1570" i="1"/>
  <c r="H1569" i="1"/>
  <c r="G1569" i="1"/>
  <c r="I1569" i="1" s="1"/>
  <c r="D1569" i="1"/>
  <c r="J1569" i="1" s="1"/>
  <c r="C1569" i="1"/>
  <c r="D1568" i="1"/>
  <c r="C1568" i="1"/>
  <c r="G1568" i="1" s="1"/>
  <c r="J1567" i="1"/>
  <c r="D1567" i="1"/>
  <c r="H1567" i="1" s="1"/>
  <c r="C1567" i="1"/>
  <c r="D1566" i="1"/>
  <c r="H1566" i="1" s="1"/>
  <c r="C1566" i="1"/>
  <c r="H1565" i="1"/>
  <c r="G1565" i="1"/>
  <c r="I1565" i="1" s="1"/>
  <c r="D1565" i="1"/>
  <c r="J1565" i="1" s="1"/>
  <c r="C1565" i="1"/>
  <c r="D1564" i="1"/>
  <c r="C1564" i="1"/>
  <c r="G1564" i="1" s="1"/>
  <c r="H1563" i="1"/>
  <c r="D1563" i="1"/>
  <c r="C1563" i="1"/>
  <c r="J1562" i="1"/>
  <c r="H1562" i="1"/>
  <c r="G1562" i="1"/>
  <c r="D1562" i="1"/>
  <c r="C1562" i="1"/>
  <c r="D1561" i="1"/>
  <c r="C1561" i="1"/>
  <c r="D1560" i="1"/>
  <c r="C1560" i="1"/>
  <c r="H1559" i="1"/>
  <c r="D1559" i="1"/>
  <c r="C1559" i="1"/>
  <c r="J1558" i="1"/>
  <c r="H1558" i="1"/>
  <c r="G1558" i="1"/>
  <c r="D1558" i="1"/>
  <c r="C1558" i="1"/>
  <c r="J1557" i="1"/>
  <c r="D1557" i="1"/>
  <c r="C1557" i="1"/>
  <c r="D1556" i="1"/>
  <c r="C1556" i="1"/>
  <c r="G1556" i="1" s="1"/>
  <c r="C1555" i="1"/>
  <c r="J1554" i="1"/>
  <c r="H1554" i="1"/>
  <c r="G1554" i="1"/>
  <c r="D1554" i="1"/>
  <c r="C1554" i="1"/>
  <c r="J1553" i="1"/>
  <c r="D1553" i="1"/>
  <c r="C1553" i="1"/>
  <c r="D1552" i="1"/>
  <c r="C1552" i="1"/>
  <c r="H1551" i="1"/>
  <c r="D1551" i="1"/>
  <c r="C1551" i="1"/>
  <c r="J1550" i="1"/>
  <c r="H1550" i="1"/>
  <c r="G1550" i="1"/>
  <c r="D1550" i="1"/>
  <c r="C1550" i="1"/>
  <c r="J1549" i="1"/>
  <c r="D1549" i="1"/>
  <c r="C1549" i="1"/>
  <c r="D1548" i="1"/>
  <c r="C1548" i="1"/>
  <c r="H1547" i="1"/>
  <c r="G1547" i="1"/>
  <c r="D1547" i="1"/>
  <c r="C1547" i="1"/>
  <c r="J1547" i="1" s="1"/>
  <c r="D1546" i="1"/>
  <c r="C1546" i="1"/>
  <c r="H1546" i="1" s="1"/>
  <c r="D1545" i="1"/>
  <c r="C1545" i="1"/>
  <c r="D1544" i="1"/>
  <c r="G1544" i="1" s="1"/>
  <c r="C1544" i="1"/>
  <c r="H1543" i="1"/>
  <c r="G1543" i="1"/>
  <c r="I1543" i="1" s="1"/>
  <c r="D1543" i="1"/>
  <c r="C1543" i="1"/>
  <c r="J1543" i="1" s="1"/>
  <c r="D1542" i="1"/>
  <c r="C1542" i="1"/>
  <c r="D1541" i="1"/>
  <c r="C1541" i="1"/>
  <c r="D1540" i="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D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D1518" i="1"/>
  <c r="H1517" i="1"/>
  <c r="G1517" i="1"/>
  <c r="D1517" i="1"/>
  <c r="C1517" i="1"/>
  <c r="H1516" i="1"/>
  <c r="G1516" i="1"/>
  <c r="D1516" i="1"/>
  <c r="C1516" i="1"/>
  <c r="H1515" i="1"/>
  <c r="G1515" i="1"/>
  <c r="D1515" i="1"/>
  <c r="C1515" i="1"/>
  <c r="H1514" i="1"/>
  <c r="G1514" i="1"/>
  <c r="D1514" i="1"/>
  <c r="C1514" i="1"/>
  <c r="H1513" i="1"/>
  <c r="D1513" i="1"/>
  <c r="G1513" i="1" s="1"/>
  <c r="C1513" i="1"/>
  <c r="H1512" i="1"/>
  <c r="G1512" i="1"/>
  <c r="D1512" i="1"/>
  <c r="C1512" i="1"/>
  <c r="H1511" i="1"/>
  <c r="D1511" i="1"/>
  <c r="G1511" i="1" s="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C1439" i="1"/>
  <c r="G1439" i="1" s="1"/>
  <c r="D1438" i="1"/>
  <c r="G1438" i="1" s="1"/>
  <c r="C1438" i="1"/>
  <c r="D1437" i="1"/>
  <c r="C1437" i="1"/>
  <c r="H1437" i="1" s="1"/>
  <c r="D1436" i="1"/>
  <c r="C1436" i="1"/>
  <c r="H1436" i="1" s="1"/>
  <c r="G1435" i="1"/>
  <c r="D1435" i="1"/>
  <c r="C1435" i="1"/>
  <c r="H1435" i="1" s="1"/>
  <c r="D1434" i="1"/>
  <c r="G1434" i="1" s="1"/>
  <c r="C1434" i="1"/>
  <c r="D1433" i="1"/>
  <c r="C1433" i="1"/>
  <c r="H1433" i="1" s="1"/>
  <c r="D1432" i="1"/>
  <c r="C1432" i="1"/>
  <c r="H1432" i="1" s="1"/>
  <c r="D1430" i="1"/>
  <c r="G1430" i="1" s="1"/>
  <c r="C1430" i="1"/>
  <c r="D1429" i="1"/>
  <c r="C1429" i="1"/>
  <c r="H1429" i="1" s="1"/>
  <c r="D1428" i="1"/>
  <c r="C1428" i="1"/>
  <c r="H1428" i="1" s="1"/>
  <c r="G1427" i="1"/>
  <c r="D1427" i="1"/>
  <c r="C1427" i="1"/>
  <c r="H1427" i="1" s="1"/>
  <c r="D1426" i="1"/>
  <c r="G1426" i="1" s="1"/>
  <c r="C1426" i="1"/>
  <c r="D1425" i="1"/>
  <c r="C1425" i="1"/>
  <c r="H1425" i="1" s="1"/>
  <c r="D1424" i="1"/>
  <c r="C1424" i="1"/>
  <c r="H1424" i="1" s="1"/>
  <c r="G1423" i="1"/>
  <c r="D1423" i="1"/>
  <c r="C1423" i="1"/>
  <c r="H1423" i="1" s="1"/>
  <c r="D1422" i="1"/>
  <c r="G1422" i="1" s="1"/>
  <c r="C1422" i="1"/>
  <c r="D1421" i="1"/>
  <c r="C1421" i="1"/>
  <c r="H1421" i="1" s="1"/>
  <c r="D1420" i="1"/>
  <c r="C1420" i="1"/>
  <c r="H1420" i="1" s="1"/>
  <c r="G1419" i="1"/>
  <c r="D1419" i="1"/>
  <c r="C1419" i="1"/>
  <c r="H1419" i="1" s="1"/>
  <c r="D1418" i="1"/>
  <c r="G1418" i="1" s="1"/>
  <c r="C1418" i="1"/>
  <c r="D1417" i="1"/>
  <c r="C1417" i="1"/>
  <c r="H1417" i="1" s="1"/>
  <c r="D1416" i="1"/>
  <c r="C1416" i="1"/>
  <c r="H1416" i="1" s="1"/>
  <c r="G1415" i="1"/>
  <c r="D1415" i="1"/>
  <c r="C1415" i="1"/>
  <c r="H1415" i="1" s="1"/>
  <c r="D1414" i="1"/>
  <c r="G1414" i="1" s="1"/>
  <c r="C1414" i="1"/>
  <c r="D1413" i="1"/>
  <c r="C1413" i="1"/>
  <c r="H1413" i="1" s="1"/>
  <c r="D1412" i="1"/>
  <c r="C1412" i="1"/>
  <c r="H1412" i="1" s="1"/>
  <c r="G1411" i="1"/>
  <c r="D1411" i="1"/>
  <c r="C1411" i="1"/>
  <c r="H1411" i="1" s="1"/>
  <c r="D1410" i="1"/>
  <c r="G1410" i="1" s="1"/>
  <c r="C1410" i="1"/>
  <c r="D1409" i="1"/>
  <c r="C1409" i="1"/>
  <c r="H1409" i="1" s="1"/>
  <c r="D1408" i="1"/>
  <c r="C1408" i="1"/>
  <c r="H1408" i="1" s="1"/>
  <c r="G1407" i="1"/>
  <c r="D1407" i="1"/>
  <c r="C1407" i="1"/>
  <c r="H1407" i="1" s="1"/>
  <c r="D1406" i="1"/>
  <c r="G1406" i="1" s="1"/>
  <c r="C1406" i="1"/>
  <c r="D1405" i="1"/>
  <c r="C1405" i="1"/>
  <c r="H1405" i="1" s="1"/>
  <c r="D1404" i="1"/>
  <c r="C1404" i="1"/>
  <c r="H1404" i="1" s="1"/>
  <c r="G1403" i="1"/>
  <c r="D1403" i="1"/>
  <c r="C1403" i="1"/>
  <c r="H1403" i="1" s="1"/>
  <c r="D1402" i="1"/>
  <c r="G1402" i="1" s="1"/>
  <c r="C1402" i="1"/>
  <c r="D1401" i="1"/>
  <c r="D1400" i="1"/>
  <c r="C1400" i="1"/>
  <c r="H1400" i="1" s="1"/>
  <c r="G1399" i="1"/>
  <c r="D1399" i="1"/>
  <c r="C1399" i="1"/>
  <c r="H1399" i="1" s="1"/>
  <c r="D1398" i="1"/>
  <c r="G1398" i="1" s="1"/>
  <c r="C1398" i="1"/>
  <c r="D1397" i="1"/>
  <c r="C1397" i="1"/>
  <c r="H1397" i="1" s="1"/>
  <c r="D1396" i="1"/>
  <c r="C1396" i="1"/>
  <c r="H1396" i="1" s="1"/>
  <c r="G1395" i="1"/>
  <c r="D1395" i="1"/>
  <c r="C1395" i="1"/>
  <c r="H1395" i="1" s="1"/>
  <c r="D1394" i="1"/>
  <c r="G1394" i="1" s="1"/>
  <c r="C1394" i="1"/>
  <c r="D1393" i="1"/>
  <c r="C1393" i="1"/>
  <c r="H1393" i="1" s="1"/>
  <c r="D1392" i="1"/>
  <c r="C1392" i="1"/>
  <c r="H1392" i="1" s="1"/>
  <c r="G1391" i="1"/>
  <c r="D1391" i="1"/>
  <c r="C1391" i="1"/>
  <c r="H1391" i="1" s="1"/>
  <c r="D1390" i="1"/>
  <c r="G1390" i="1" s="1"/>
  <c r="C1390" i="1"/>
  <c r="D1389" i="1"/>
  <c r="C1389" i="1"/>
  <c r="D1388" i="1"/>
  <c r="C1388" i="1"/>
  <c r="D1387" i="1"/>
  <c r="C1387" i="1"/>
  <c r="H1387" i="1" s="1"/>
  <c r="D1386" i="1"/>
  <c r="C1386" i="1"/>
  <c r="D1385" i="1"/>
  <c r="C1385" i="1"/>
  <c r="H1385" i="1" s="1"/>
  <c r="D1384" i="1"/>
  <c r="C1384" i="1"/>
  <c r="D1383" i="1"/>
  <c r="G1383" i="1" s="1"/>
  <c r="C1383" i="1"/>
  <c r="D1382" i="1"/>
  <c r="G1382" i="1" s="1"/>
  <c r="C1382" i="1"/>
  <c r="D1381" i="1"/>
  <c r="C1381" i="1"/>
  <c r="H1381" i="1" s="1"/>
  <c r="D1380" i="1"/>
  <c r="C1380" i="1"/>
  <c r="H1380" i="1" s="1"/>
  <c r="G1379" i="1"/>
  <c r="D1379" i="1"/>
  <c r="C1379" i="1"/>
  <c r="H1379" i="1" s="1"/>
  <c r="D1378" i="1"/>
  <c r="G1378" i="1" s="1"/>
  <c r="C1378" i="1"/>
  <c r="D1377" i="1"/>
  <c r="C1377" i="1"/>
  <c r="H1377" i="1" s="1"/>
  <c r="D1376" i="1"/>
  <c r="C1376" i="1"/>
  <c r="H1376" i="1" s="1"/>
  <c r="G1375" i="1"/>
  <c r="D1375" i="1"/>
  <c r="C1375" i="1"/>
  <c r="H1375" i="1" s="1"/>
  <c r="D1374" i="1"/>
  <c r="G1374" i="1" s="1"/>
  <c r="C1374" i="1"/>
  <c r="D1373" i="1"/>
  <c r="C1373" i="1"/>
  <c r="H1373" i="1" s="1"/>
  <c r="D1372" i="1"/>
  <c r="C1372" i="1"/>
  <c r="H1372" i="1" s="1"/>
  <c r="G1371" i="1"/>
  <c r="D1371" i="1"/>
  <c r="C1371" i="1"/>
  <c r="H1371" i="1" s="1"/>
  <c r="D1370" i="1"/>
  <c r="G1370" i="1" s="1"/>
  <c r="C1370" i="1"/>
  <c r="D1369" i="1"/>
  <c r="C1369" i="1"/>
  <c r="H1369" i="1" s="1"/>
  <c r="D1368" i="1"/>
  <c r="C1368" i="1"/>
  <c r="H1368" i="1" s="1"/>
  <c r="G1367" i="1"/>
  <c r="D1367" i="1"/>
  <c r="C1367" i="1"/>
  <c r="H1367" i="1" s="1"/>
  <c r="D1366" i="1"/>
  <c r="G1366" i="1" s="1"/>
  <c r="C1366" i="1"/>
  <c r="D1365" i="1"/>
  <c r="C1365" i="1"/>
  <c r="H1365" i="1" s="1"/>
  <c r="D1364" i="1"/>
  <c r="C1364" i="1"/>
  <c r="H1364" i="1" s="1"/>
  <c r="G1363" i="1"/>
  <c r="D1363" i="1"/>
  <c r="C1363" i="1"/>
  <c r="H1363" i="1" s="1"/>
  <c r="D1362" i="1"/>
  <c r="G1362" i="1" s="1"/>
  <c r="C1362" i="1"/>
  <c r="D1361" i="1"/>
  <c r="C1361" i="1"/>
  <c r="H1361" i="1" s="1"/>
  <c r="D1360" i="1"/>
  <c r="C1360" i="1"/>
  <c r="H1360" i="1" s="1"/>
  <c r="G1359" i="1"/>
  <c r="D1359" i="1"/>
  <c r="C1359" i="1"/>
  <c r="H1359" i="1" s="1"/>
  <c r="D1358" i="1"/>
  <c r="G1358" i="1" s="1"/>
  <c r="C1358" i="1"/>
  <c r="D1357" i="1"/>
  <c r="C1357" i="1"/>
  <c r="H1357" i="1" s="1"/>
  <c r="D1356" i="1"/>
  <c r="C1356" i="1"/>
  <c r="H1356" i="1" s="1"/>
  <c r="G1355" i="1"/>
  <c r="D1355" i="1"/>
  <c r="C1355" i="1"/>
  <c r="H1355" i="1" s="1"/>
  <c r="D1354" i="1"/>
  <c r="G1354" i="1" s="1"/>
  <c r="C1354" i="1"/>
  <c r="D1353" i="1"/>
  <c r="C1353" i="1"/>
  <c r="H1353" i="1" s="1"/>
  <c r="D1352" i="1"/>
  <c r="C1352" i="1"/>
  <c r="H1352" i="1" s="1"/>
  <c r="G1351" i="1"/>
  <c r="D1351" i="1"/>
  <c r="C1351" i="1"/>
  <c r="H1351" i="1" s="1"/>
  <c r="D1350" i="1"/>
  <c r="G1350" i="1" s="1"/>
  <c r="C1350" i="1"/>
  <c r="D1349" i="1"/>
  <c r="C1349" i="1"/>
  <c r="H1349" i="1" s="1"/>
  <c r="D1348" i="1"/>
  <c r="C1348" i="1"/>
  <c r="H1348" i="1" s="1"/>
  <c r="G1347" i="1"/>
  <c r="D1347" i="1"/>
  <c r="C1347" i="1"/>
  <c r="H1347" i="1" s="1"/>
  <c r="D1346" i="1"/>
  <c r="G1346" i="1" s="1"/>
  <c r="C1346" i="1"/>
  <c r="D1345" i="1"/>
  <c r="C1345" i="1"/>
  <c r="H1345" i="1" s="1"/>
  <c r="D1344" i="1"/>
  <c r="C1344" i="1"/>
  <c r="H1344" i="1" s="1"/>
  <c r="G1343" i="1"/>
  <c r="D1343" i="1"/>
  <c r="C1343" i="1"/>
  <c r="H1343" i="1" s="1"/>
  <c r="D1342" i="1"/>
  <c r="G1342" i="1" s="1"/>
  <c r="C1342" i="1"/>
  <c r="D1341" i="1"/>
  <c r="C1341" i="1"/>
  <c r="H1341" i="1" s="1"/>
  <c r="D1340" i="1"/>
  <c r="C1340" i="1"/>
  <c r="G1339" i="1"/>
  <c r="D1339" i="1"/>
  <c r="C1339" i="1"/>
  <c r="H1339" i="1" s="1"/>
  <c r="D1338" i="1"/>
  <c r="G1338" i="1" s="1"/>
  <c r="C1338" i="1"/>
  <c r="D1337" i="1"/>
  <c r="C1337" i="1"/>
  <c r="H1337" i="1" s="1"/>
  <c r="D1336" i="1"/>
  <c r="C1336" i="1"/>
  <c r="H1336" i="1" s="1"/>
  <c r="G1335" i="1"/>
  <c r="D1335" i="1"/>
  <c r="C1335" i="1"/>
  <c r="H1335" i="1" s="1"/>
  <c r="D1334" i="1"/>
  <c r="G1334" i="1" s="1"/>
  <c r="C1334" i="1"/>
  <c r="D1333" i="1"/>
  <c r="C1333" i="1"/>
  <c r="H1333" i="1" s="1"/>
  <c r="D1332" i="1"/>
  <c r="C1332" i="1"/>
  <c r="H1332" i="1" s="1"/>
  <c r="G1331" i="1"/>
  <c r="D1331" i="1"/>
  <c r="C1331" i="1"/>
  <c r="H1331" i="1" s="1"/>
  <c r="D1330" i="1"/>
  <c r="G1330" i="1" s="1"/>
  <c r="C1330" i="1"/>
  <c r="D1329" i="1"/>
  <c r="C1329" i="1"/>
  <c r="H1329" i="1" s="1"/>
  <c r="D1328" i="1"/>
  <c r="C1328" i="1"/>
  <c r="H1328" i="1" s="1"/>
  <c r="G1327" i="1"/>
  <c r="D1327" i="1"/>
  <c r="C1327" i="1"/>
  <c r="H1327" i="1" s="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H1306" i="1" s="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G1287"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D1267" i="1"/>
  <c r="G1267" i="1" s="1"/>
  <c r="C1267" i="1"/>
  <c r="H1266" i="1"/>
  <c r="G1266" i="1"/>
  <c r="D1266" i="1"/>
  <c r="C1266" i="1"/>
  <c r="H1265" i="1"/>
  <c r="G1265" i="1"/>
  <c r="D1265" i="1"/>
  <c r="C1265" i="1"/>
  <c r="H1264" i="1"/>
  <c r="D1264" i="1"/>
  <c r="G1264" i="1" s="1"/>
  <c r="C1264" i="1"/>
  <c r="H1263" i="1"/>
  <c r="D1263" i="1"/>
  <c r="G1263" i="1" s="1"/>
  <c r="C1263" i="1"/>
  <c r="D1262" i="1"/>
  <c r="H1262" i="1" s="1"/>
  <c r="C1262" i="1"/>
  <c r="G1261" i="1"/>
  <c r="D1261" i="1"/>
  <c r="H1261" i="1" s="1"/>
  <c r="C1261" i="1"/>
  <c r="C1260" i="1"/>
  <c r="H1258" i="1"/>
  <c r="G1258" i="1"/>
  <c r="D1258" i="1"/>
  <c r="C1258" i="1"/>
  <c r="G1257" i="1"/>
  <c r="D1257" i="1"/>
  <c r="H1257" i="1" s="1"/>
  <c r="C1257" i="1"/>
  <c r="H1256" i="1"/>
  <c r="G1256" i="1"/>
  <c r="D1256" i="1"/>
  <c r="C1256" i="1"/>
  <c r="H1254" i="1"/>
  <c r="G1254" i="1"/>
  <c r="D1254" i="1"/>
  <c r="C1254" i="1"/>
  <c r="H1253" i="1"/>
  <c r="G1253" i="1"/>
  <c r="D1253" i="1"/>
  <c r="C1253" i="1"/>
  <c r="H1252" i="1"/>
  <c r="G1252" i="1"/>
  <c r="D1252"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H1203" i="1" s="1"/>
  <c r="C1203" i="1"/>
  <c r="H1202" i="1"/>
  <c r="G1202" i="1"/>
  <c r="D1202" i="1"/>
  <c r="C1202" i="1"/>
  <c r="D1201" i="1"/>
  <c r="H1201" i="1" s="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D1184" i="1"/>
  <c r="G1184" i="1" s="1"/>
  <c r="C1184" i="1"/>
  <c r="D1183" i="1"/>
  <c r="H1183" i="1" s="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D1155" i="1"/>
  <c r="G1155" i="1" s="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D1092" i="1"/>
  <c r="G1092" i="1" s="1"/>
  <c r="C1092" i="1"/>
  <c r="H1091" i="1"/>
  <c r="G1091" i="1"/>
  <c r="D1091" i="1"/>
  <c r="C1091" i="1"/>
  <c r="H1090" i="1"/>
  <c r="G1090" i="1"/>
  <c r="D1090" i="1"/>
  <c r="C1090" i="1"/>
  <c r="H1089" i="1"/>
  <c r="G1089" i="1"/>
  <c r="D1089" i="1"/>
  <c r="C1089" i="1"/>
  <c r="H1088" i="1"/>
  <c r="G1088" i="1"/>
  <c r="D1088" i="1"/>
  <c r="C1088" i="1"/>
  <c r="H1087" i="1"/>
  <c r="D1087" i="1"/>
  <c r="G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H1059" i="1"/>
  <c r="G1059" i="1"/>
  <c r="D1059" i="1"/>
  <c r="C1059" i="1"/>
  <c r="H1058" i="1"/>
  <c r="G1058" i="1"/>
  <c r="D1058" i="1"/>
  <c r="C1058" i="1"/>
  <c r="D1057" i="1"/>
  <c r="H1057" i="1" s="1"/>
  <c r="C1057" i="1"/>
  <c r="H1056" i="1"/>
  <c r="G1056" i="1"/>
  <c r="D1056" i="1"/>
  <c r="C1056" i="1"/>
  <c r="G1055" i="1"/>
  <c r="D1055" i="1"/>
  <c r="H1055" i="1" s="1"/>
  <c r="C1055" i="1"/>
  <c r="H1054" i="1"/>
  <c r="D1054" i="1"/>
  <c r="G1054" i="1" s="1"/>
  <c r="C1054" i="1"/>
  <c r="H1053" i="1"/>
  <c r="G1053" i="1"/>
  <c r="D1053" i="1"/>
  <c r="C1053" i="1"/>
  <c r="H1052" i="1"/>
  <c r="G1052" i="1"/>
  <c r="D1052" i="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H1045" i="1"/>
  <c r="D1045" i="1"/>
  <c r="G1045" i="1" s="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D1031" i="1"/>
  <c r="H1031" i="1" s="1"/>
  <c r="C1031" i="1"/>
  <c r="D1030" i="1"/>
  <c r="H1030" i="1" s="1"/>
  <c r="C1030" i="1"/>
  <c r="D1029" i="1"/>
  <c r="H1029" i="1" s="1"/>
  <c r="C1029" i="1"/>
  <c r="H1028" i="1"/>
  <c r="G1028" i="1"/>
  <c r="D1028" i="1"/>
  <c r="C1028" i="1"/>
  <c r="G1027" i="1"/>
  <c r="D1027" i="1"/>
  <c r="H1027" i="1" s="1"/>
  <c r="C1027" i="1"/>
  <c r="G1026" i="1"/>
  <c r="D1026" i="1"/>
  <c r="H1026" i="1" s="1"/>
  <c r="C1026" i="1"/>
  <c r="H1025" i="1"/>
  <c r="G1025" i="1"/>
  <c r="D1025" i="1"/>
  <c r="C1025" i="1"/>
  <c r="D1024" i="1"/>
  <c r="H1024" i="1" s="1"/>
  <c r="C1024" i="1"/>
  <c r="G1023" i="1"/>
  <c r="D1023" i="1"/>
  <c r="H1023" i="1" s="1"/>
  <c r="C1023" i="1"/>
  <c r="H1022" i="1"/>
  <c r="G1022" i="1"/>
  <c r="D1022" i="1"/>
  <c r="C1022" i="1"/>
  <c r="H1021" i="1"/>
  <c r="G1021" i="1"/>
  <c r="D1021" i="1"/>
  <c r="C1021" i="1"/>
  <c r="D1020" i="1"/>
  <c r="H1020" i="1" s="1"/>
  <c r="C1020" i="1"/>
  <c r="H1019" i="1"/>
  <c r="G1019" i="1"/>
  <c r="D1019" i="1"/>
  <c r="C1019" i="1"/>
  <c r="D1018" i="1"/>
  <c r="H1018" i="1" s="1"/>
  <c r="C1018" i="1"/>
  <c r="H1016" i="1"/>
  <c r="G1016" i="1"/>
  <c r="D1016" i="1"/>
  <c r="C1016" i="1"/>
  <c r="H1015" i="1"/>
  <c r="G1015" i="1"/>
  <c r="D1015" i="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G729" i="1"/>
  <c r="D729" i="1"/>
  <c r="H729" i="1" s="1"/>
  <c r="C729" i="1"/>
  <c r="H728" i="1"/>
  <c r="G728" i="1"/>
  <c r="D728" i="1"/>
  <c r="C728" i="1"/>
  <c r="D727" i="1"/>
  <c r="H727" i="1" s="1"/>
  <c r="C727" i="1"/>
  <c r="D726" i="1"/>
  <c r="H726" i="1" s="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G719" i="1"/>
  <c r="D719" i="1"/>
  <c r="H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D679" i="1"/>
  <c r="H679" i="1" s="1"/>
  <c r="C679" i="1"/>
  <c r="H678" i="1"/>
  <c r="D678" i="1"/>
  <c r="G678" i="1" s="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D648" i="1"/>
  <c r="G648" i="1" s="1"/>
  <c r="C648" i="1"/>
  <c r="D647" i="1"/>
  <c r="H647" i="1" s="1"/>
  <c r="C647" i="1"/>
  <c r="G646" i="1"/>
  <c r="D646" i="1"/>
  <c r="H646" i="1" s="1"/>
  <c r="C646" i="1"/>
  <c r="H645" i="1"/>
  <c r="G645" i="1"/>
  <c r="D645" i="1"/>
  <c r="C645" i="1"/>
  <c r="C642" i="1"/>
  <c r="C641"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D422" i="1"/>
  <c r="H422" i="1" s="1"/>
  <c r="C422" i="1"/>
  <c r="D421" i="1"/>
  <c r="H421" i="1" s="1"/>
  <c r="C421" i="1"/>
  <c r="H416" i="1"/>
  <c r="G416" i="1"/>
  <c r="D416" i="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G377" i="1"/>
  <c r="D377" i="1"/>
  <c r="H377" i="1" s="1"/>
  <c r="C377" i="1"/>
  <c r="H376" i="1"/>
  <c r="G376" i="1"/>
  <c r="D376" i="1"/>
  <c r="C376" i="1"/>
  <c r="H375" i="1"/>
  <c r="G375" i="1"/>
  <c r="D375" i="1"/>
  <c r="C375" i="1"/>
  <c r="G374"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G300" i="1"/>
  <c r="D300" i="1"/>
  <c r="H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H270" i="1"/>
  <c r="G270" i="1"/>
  <c r="D270" i="1"/>
  <c r="C270" i="1"/>
  <c r="H268" i="1"/>
  <c r="G268" i="1"/>
  <c r="D268" i="1"/>
  <c r="C268" i="1"/>
  <c r="D267" i="1"/>
  <c r="H267" i="1" s="1"/>
  <c r="C267" i="1"/>
  <c r="D266" i="1"/>
  <c r="G266" i="1" s="1"/>
  <c r="C266"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D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G197" i="1"/>
  <c r="D197" i="1"/>
  <c r="H197" i="1" s="1"/>
  <c r="C197" i="1"/>
  <c r="H196" i="1"/>
  <c r="G196" i="1"/>
  <c r="D196" i="1"/>
  <c r="C196" i="1"/>
  <c r="H195" i="1"/>
  <c r="G195" i="1"/>
  <c r="D195" i="1"/>
  <c r="C195" i="1"/>
  <c r="H194" i="1"/>
  <c r="G194" i="1"/>
  <c r="D194" i="1"/>
  <c r="C194" i="1"/>
  <c r="D193" i="1"/>
  <c r="H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D180" i="1"/>
  <c r="H180" i="1" s="1"/>
  <c r="C180" i="1"/>
  <c r="H179" i="1"/>
  <c r="G179" i="1"/>
  <c r="D179" i="1"/>
  <c r="C179" i="1"/>
  <c r="D178" i="1"/>
  <c r="H178" i="1" s="1"/>
  <c r="C178" i="1"/>
  <c r="H177" i="1"/>
  <c r="G177" i="1"/>
  <c r="D177" i="1"/>
  <c r="C177" i="1"/>
  <c r="H176" i="1"/>
  <c r="D176" i="1"/>
  <c r="G176" i="1" s="1"/>
  <c r="C176" i="1"/>
  <c r="H175" i="1"/>
  <c r="D175" i="1"/>
  <c r="G175" i="1" s="1"/>
  <c r="C175" i="1"/>
  <c r="C174" i="1"/>
  <c r="H173" i="1"/>
  <c r="G173" i="1"/>
  <c r="D173" i="1"/>
  <c r="C173" i="1"/>
  <c r="H172" i="1"/>
  <c r="G172" i="1"/>
  <c r="D172" i="1"/>
  <c r="C172" i="1"/>
  <c r="H171" i="1"/>
  <c r="G171" i="1"/>
  <c r="D171" i="1"/>
  <c r="C171" i="1"/>
  <c r="D170" i="1"/>
  <c r="H170" i="1" s="1"/>
  <c r="C170" i="1"/>
  <c r="D169" i="1"/>
  <c r="H169" i="1" s="1"/>
  <c r="C169" i="1"/>
  <c r="G168" i="1"/>
  <c r="D168" i="1"/>
  <c r="H168" i="1" s="1"/>
  <c r="C168" i="1"/>
  <c r="G167" i="1"/>
  <c r="D167" i="1"/>
  <c r="H167" i="1" s="1"/>
  <c r="C167" i="1"/>
  <c r="D166" i="1"/>
  <c r="H166" i="1" s="1"/>
  <c r="C166" i="1"/>
  <c r="G165" i="1"/>
  <c r="D165" i="1"/>
  <c r="H165" i="1" s="1"/>
  <c r="C165" i="1"/>
  <c r="D164" i="1"/>
  <c r="G164" i="1" s="1"/>
  <c r="C164" i="1"/>
  <c r="H163" i="1"/>
  <c r="G163" i="1"/>
  <c r="D163" i="1"/>
  <c r="C163" i="1"/>
  <c r="D162" i="1"/>
  <c r="H162" i="1" s="1"/>
  <c r="C162" i="1"/>
  <c r="D161" i="1"/>
  <c r="H161" i="1" s="1"/>
  <c r="C161" i="1"/>
  <c r="H159" i="1"/>
  <c r="G159" i="1"/>
  <c r="D159" i="1"/>
  <c r="C159" i="1"/>
  <c r="H158" i="1"/>
  <c r="D158" i="1"/>
  <c r="G158" i="1" s="1"/>
  <c r="C158" i="1"/>
  <c r="H157" i="1"/>
  <c r="G157" i="1"/>
  <c r="D157" i="1"/>
  <c r="C157" i="1"/>
  <c r="H156" i="1"/>
  <c r="G156" i="1"/>
  <c r="D156" i="1"/>
  <c r="C156" i="1"/>
  <c r="D155" i="1"/>
  <c r="H155" i="1" s="1"/>
  <c r="C155" i="1"/>
  <c r="H154" i="1"/>
  <c r="G154" i="1"/>
  <c r="D154" i="1"/>
  <c r="C154" i="1"/>
  <c r="H153" i="1"/>
  <c r="G153" i="1"/>
  <c r="D153" i="1"/>
  <c r="C153" i="1"/>
  <c r="H152" i="1"/>
  <c r="G152" i="1"/>
  <c r="D152" i="1"/>
  <c r="C152" i="1"/>
  <c r="D151" i="1"/>
  <c r="H151" i="1" s="1"/>
  <c r="C151" i="1"/>
  <c r="D150" i="1"/>
  <c r="H150" i="1" s="1"/>
  <c r="C150" i="1"/>
  <c r="D149" i="1"/>
  <c r="H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G132" i="1"/>
  <c r="D132" i="1"/>
  <c r="H132" i="1" s="1"/>
  <c r="C132" i="1"/>
  <c r="H131" i="1"/>
  <c r="G131" i="1"/>
  <c r="D131"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7" i="9" l="1"/>
  <c r="B37" i="9" s="1"/>
  <c r="E307" i="9"/>
  <c r="B307" i="9" s="1"/>
  <c r="E311" i="9"/>
  <c r="B311" i="9" s="1"/>
  <c r="H1542" i="1"/>
  <c r="F236" i="9"/>
  <c r="E327" i="9"/>
  <c r="G1682" i="1"/>
  <c r="G1684" i="1"/>
  <c r="G1613" i="1"/>
  <c r="G1612" i="1"/>
  <c r="G1610" i="1"/>
  <c r="G1602" i="1"/>
  <c r="G1605" i="1"/>
  <c r="H1585" i="1"/>
  <c r="I30" i="3"/>
  <c r="D1510" i="1"/>
  <c r="F115" i="6"/>
  <c r="G1387" i="1"/>
  <c r="G1386" i="1"/>
  <c r="H1389" i="1"/>
  <c r="H1388" i="1"/>
  <c r="H1384" i="1"/>
  <c r="E305" i="9"/>
  <c r="B305" i="9" s="1"/>
  <c r="G1262" i="1"/>
  <c r="G1260" i="1"/>
  <c r="H1260" i="1"/>
  <c r="F256" i="5"/>
  <c r="E255" i="5"/>
  <c r="D1259" i="1" s="1"/>
  <c r="H1383" i="1"/>
  <c r="H1340" i="1"/>
  <c r="G1306" i="1"/>
  <c r="E251" i="5"/>
  <c r="G1251" i="1"/>
  <c r="G1201" i="1"/>
  <c r="G1203" i="1"/>
  <c r="G1183" i="1"/>
  <c r="H1155" i="1"/>
  <c r="H1161" i="1"/>
  <c r="G1057" i="1"/>
  <c r="G1060" i="1"/>
  <c r="G1050" i="1"/>
  <c r="G1040" i="1"/>
  <c r="G1041" i="1"/>
  <c r="G1033" i="1"/>
  <c r="G1031" i="1"/>
  <c r="G1030" i="1"/>
  <c r="G1029" i="1"/>
  <c r="G1024" i="1"/>
  <c r="E12" i="5"/>
  <c r="D1017" i="1" s="1"/>
  <c r="G1018" i="1"/>
  <c r="G1020" i="1"/>
  <c r="F13" i="5"/>
  <c r="G1013" i="1"/>
  <c r="G1014" i="1"/>
  <c r="G415" i="1"/>
  <c r="G414" i="1"/>
  <c r="E57" i="9"/>
  <c r="B57" i="9" s="1"/>
  <c r="F244" i="9"/>
  <c r="B244" i="9" s="1"/>
  <c r="G727" i="1"/>
  <c r="G726" i="1"/>
  <c r="G679" i="1"/>
  <c r="E35" i="9"/>
  <c r="B35" i="9" s="1"/>
  <c r="E296" i="9"/>
  <c r="G647" i="1"/>
  <c r="G649" i="1"/>
  <c r="G423" i="1"/>
  <c r="G421" i="1"/>
  <c r="G422" i="1"/>
  <c r="G272" i="1"/>
  <c r="G267" i="1"/>
  <c r="E262" i="4"/>
  <c r="D258" i="1" s="1"/>
  <c r="H265" i="1"/>
  <c r="H266" i="1"/>
  <c r="F269" i="4"/>
  <c r="H190" i="1"/>
  <c r="G190" i="1"/>
  <c r="F194" i="4"/>
  <c r="G193" i="1"/>
  <c r="E55" i="9"/>
  <c r="B55" i="9" s="1"/>
  <c r="G174" i="1"/>
  <c r="H174" i="1"/>
  <c r="G183" i="1"/>
  <c r="G182" i="1"/>
  <c r="G181" i="1"/>
  <c r="G180" i="1"/>
  <c r="F238" i="9"/>
  <c r="B238" i="9" s="1"/>
  <c r="E51" i="9"/>
  <c r="B51" i="9" s="1"/>
  <c r="G178" i="1"/>
  <c r="G170" i="1"/>
  <c r="G169" i="1"/>
  <c r="G166" i="1"/>
  <c r="H164" i="1"/>
  <c r="G161" i="1"/>
  <c r="G162" i="1"/>
  <c r="E48" i="9"/>
  <c r="B48" i="9" s="1"/>
  <c r="G155" i="1"/>
  <c r="G149" i="1"/>
  <c r="G150" i="1"/>
  <c r="G151" i="1"/>
  <c r="G102" i="1"/>
  <c r="G108" i="1"/>
  <c r="G113" i="1"/>
  <c r="F106" i="4"/>
  <c r="E31" i="9"/>
  <c r="B31" i="9" s="1"/>
  <c r="E36" i="9"/>
  <c r="H250" i="1"/>
  <c r="G250" i="1"/>
  <c r="J1548" i="1"/>
  <c r="H1548" i="1"/>
  <c r="G1548" i="1"/>
  <c r="I1548" i="1" s="1"/>
  <c r="H1604" i="1"/>
  <c r="G1604" i="1"/>
  <c r="H1667" i="1"/>
  <c r="G1667" i="1"/>
  <c r="E6" i="4"/>
  <c r="F514" i="4"/>
  <c r="D491" i="4"/>
  <c r="I27" i="3"/>
  <c r="F122" i="6"/>
  <c r="C1518" i="1"/>
  <c r="F130" i="6"/>
  <c r="D129" i="6"/>
  <c r="C1526" i="1"/>
  <c r="H33" i="3"/>
  <c r="C1538" i="1"/>
  <c r="I34" i="3"/>
  <c r="D1555" i="1"/>
  <c r="H1555" i="1" s="1"/>
  <c r="D38" i="7"/>
  <c r="C1572" i="1"/>
  <c r="D44" i="8"/>
  <c r="C1583" i="1"/>
  <c r="H1639" i="1"/>
  <c r="G1639" i="1"/>
  <c r="H1659" i="1"/>
  <c r="G1659" i="1"/>
  <c r="I41" i="3"/>
  <c r="C1681" i="1"/>
  <c r="H1540" i="1"/>
  <c r="G1540" i="1"/>
  <c r="G1561" i="1"/>
  <c r="H1561" i="1"/>
  <c r="H1607" i="1"/>
  <c r="G1607" i="1"/>
  <c r="C242" i="1"/>
  <c r="G1329" i="1"/>
  <c r="G1333" i="1"/>
  <c r="G1337" i="1"/>
  <c r="G1341" i="1"/>
  <c r="G1345" i="1"/>
  <c r="G1349" i="1"/>
  <c r="G1353" i="1"/>
  <c r="G1357" i="1"/>
  <c r="G1361" i="1"/>
  <c r="G1365" i="1"/>
  <c r="G1369" i="1"/>
  <c r="G1373" i="1"/>
  <c r="G1377" i="1"/>
  <c r="G1381" i="1"/>
  <c r="G1385" i="1"/>
  <c r="G1389" i="1"/>
  <c r="G1393" i="1"/>
  <c r="G1397" i="1"/>
  <c r="G1405" i="1"/>
  <c r="G1409" i="1"/>
  <c r="G1413" i="1"/>
  <c r="G1417" i="1"/>
  <c r="G1421" i="1"/>
  <c r="G1425" i="1"/>
  <c r="G1429" i="1"/>
  <c r="G1433" i="1"/>
  <c r="G1437" i="1"/>
  <c r="H1539" i="1"/>
  <c r="G1539" i="1"/>
  <c r="J1541" i="1"/>
  <c r="H1541" i="1"/>
  <c r="G1541" i="1"/>
  <c r="J1545" i="1"/>
  <c r="H1545" i="1"/>
  <c r="G1545" i="1"/>
  <c r="G1549" i="1"/>
  <c r="H1549" i="1"/>
  <c r="J1552" i="1"/>
  <c r="H1552" i="1"/>
  <c r="G1552" i="1"/>
  <c r="I1552" i="1" s="1"/>
  <c r="J1561" i="1"/>
  <c r="H1591" i="1"/>
  <c r="G1591" i="1"/>
  <c r="H1635" i="1"/>
  <c r="G1635" i="1"/>
  <c r="F178" i="4"/>
  <c r="D164" i="4"/>
  <c r="E430" i="4"/>
  <c r="H1648" i="1"/>
  <c r="G1648" i="1"/>
  <c r="D130" i="1"/>
  <c r="D233" i="1"/>
  <c r="G1328" i="1"/>
  <c r="H1330" i="1"/>
  <c r="G1332" i="1"/>
  <c r="H1334" i="1"/>
  <c r="G1336" i="1"/>
  <c r="H1338" i="1"/>
  <c r="G1340" i="1"/>
  <c r="H1342" i="1"/>
  <c r="G1344" i="1"/>
  <c r="H1346" i="1"/>
  <c r="G1348" i="1"/>
  <c r="H1350" i="1"/>
  <c r="G1352" i="1"/>
  <c r="H1354" i="1"/>
  <c r="G1356" i="1"/>
  <c r="H1358" i="1"/>
  <c r="G1360" i="1"/>
  <c r="H1362" i="1"/>
  <c r="G1364" i="1"/>
  <c r="H1366" i="1"/>
  <c r="G1368" i="1"/>
  <c r="H1370" i="1"/>
  <c r="G1372" i="1"/>
  <c r="H1374" i="1"/>
  <c r="G1376" i="1"/>
  <c r="H1378" i="1"/>
  <c r="G1380" i="1"/>
  <c r="H1382" i="1"/>
  <c r="G1384" i="1"/>
  <c r="H1386" i="1"/>
  <c r="G1388" i="1"/>
  <c r="H1390" i="1"/>
  <c r="G1392" i="1"/>
  <c r="H1394" i="1"/>
  <c r="G1396" i="1"/>
  <c r="H1398" i="1"/>
  <c r="G1400" i="1"/>
  <c r="H1402" i="1"/>
  <c r="G1404" i="1"/>
  <c r="H1406" i="1"/>
  <c r="G1408" i="1"/>
  <c r="H1410" i="1"/>
  <c r="G1412" i="1"/>
  <c r="H1414" i="1"/>
  <c r="G1416" i="1"/>
  <c r="H1418" i="1"/>
  <c r="G1420" i="1"/>
  <c r="H1422" i="1"/>
  <c r="G1424" i="1"/>
  <c r="H1426" i="1"/>
  <c r="G1428" i="1"/>
  <c r="H1430" i="1"/>
  <c r="G1432" i="1"/>
  <c r="H1434" i="1"/>
  <c r="G1436" i="1"/>
  <c r="H1438" i="1"/>
  <c r="G1553" i="1"/>
  <c r="H1553" i="1"/>
  <c r="G1557" i="1"/>
  <c r="H1557" i="1"/>
  <c r="J1560" i="1"/>
  <c r="H1560" i="1"/>
  <c r="G1560" i="1"/>
  <c r="H1588" i="1"/>
  <c r="G1588" i="1"/>
  <c r="H1620" i="1"/>
  <c r="G1620" i="1"/>
  <c r="H1632" i="1"/>
  <c r="G1632" i="1"/>
  <c r="H1651" i="1"/>
  <c r="G1651" i="1"/>
  <c r="H156" i="9"/>
  <c r="E597" i="4"/>
  <c r="D591" i="1" s="1"/>
  <c r="F621" i="4"/>
  <c r="D597" i="4"/>
  <c r="J1542" i="1"/>
  <c r="J1546" i="1"/>
  <c r="J1564" i="1"/>
  <c r="J1568" i="1"/>
  <c r="J1576" i="1"/>
  <c r="J1581" i="1"/>
  <c r="H1595" i="1"/>
  <c r="G1595" i="1"/>
  <c r="H1611" i="1"/>
  <c r="G1611" i="1"/>
  <c r="H1623" i="1"/>
  <c r="G1623" i="1"/>
  <c r="H1655" i="1"/>
  <c r="G1655" i="1"/>
  <c r="H1671" i="1"/>
  <c r="G1671" i="1"/>
  <c r="F49" i="4"/>
  <c r="H24" i="9"/>
  <c r="G24" i="9"/>
  <c r="F153" i="4"/>
  <c r="F165" i="4"/>
  <c r="E164" i="4"/>
  <c r="D160" i="1" s="1"/>
  <c r="D12" i="5"/>
  <c r="F45" i="5"/>
  <c r="G1551" i="1"/>
  <c r="I1551" i="1" s="1"/>
  <c r="J1551" i="1"/>
  <c r="G1555" i="1"/>
  <c r="G1559" i="1"/>
  <c r="I1559" i="1" s="1"/>
  <c r="J1559" i="1"/>
  <c r="G1563" i="1"/>
  <c r="G1567" i="1"/>
  <c r="I1567" i="1" s="1"/>
  <c r="G1575" i="1"/>
  <c r="I1575" i="1" s="1"/>
  <c r="G1580" i="1"/>
  <c r="I1580" i="1" s="1"/>
  <c r="G1592" i="1"/>
  <c r="H1599" i="1"/>
  <c r="G1599" i="1"/>
  <c r="G1608" i="1"/>
  <c r="H1615" i="1"/>
  <c r="G1615" i="1"/>
  <c r="H1627" i="1"/>
  <c r="G1627" i="1"/>
  <c r="G1636" i="1"/>
  <c r="H1643" i="1"/>
  <c r="G1643" i="1"/>
  <c r="G1652" i="1"/>
  <c r="H1675" i="1"/>
  <c r="G1675" i="1"/>
  <c r="H1683" i="1"/>
  <c r="G1683" i="1"/>
  <c r="F44" i="4"/>
  <c r="D43" i="4"/>
  <c r="F208" i="4"/>
  <c r="D202" i="4"/>
  <c r="D152" i="4" s="1"/>
  <c r="F263" i="4"/>
  <c r="D262" i="4"/>
  <c r="F274" i="4"/>
  <c r="D273" i="4"/>
  <c r="F437" i="4"/>
  <c r="D431" i="4"/>
  <c r="D571" i="4"/>
  <c r="G1542" i="1"/>
  <c r="I1542" i="1" s="1"/>
  <c r="H1544" i="1"/>
  <c r="I1544" i="1" s="1"/>
  <c r="J1544" i="1"/>
  <c r="G1546" i="1"/>
  <c r="I1546" i="1" s="1"/>
  <c r="I1550" i="1"/>
  <c r="I1554" i="1"/>
  <c r="H1556" i="1"/>
  <c r="I1558" i="1"/>
  <c r="I1562" i="1"/>
  <c r="H1564" i="1"/>
  <c r="I1564" i="1" s="1"/>
  <c r="G1566" i="1"/>
  <c r="I1566" i="1" s="1"/>
  <c r="J1566" i="1"/>
  <c r="H1568" i="1"/>
  <c r="I1568" i="1" s="1"/>
  <c r="G1570" i="1"/>
  <c r="I1570" i="1" s="1"/>
  <c r="J1570" i="1"/>
  <c r="G1574" i="1"/>
  <c r="I1574" i="1" s="1"/>
  <c r="J1574" i="1"/>
  <c r="H1576" i="1"/>
  <c r="I1576" i="1" s="1"/>
  <c r="G1579" i="1"/>
  <c r="I1579" i="1" s="1"/>
  <c r="J1579" i="1"/>
  <c r="H1581" i="1"/>
  <c r="I1581" i="1" s="1"/>
  <c r="H1587" i="1"/>
  <c r="G1587" i="1"/>
  <c r="H1603" i="1"/>
  <c r="G1603" i="1"/>
  <c r="H1619" i="1"/>
  <c r="G1619" i="1"/>
  <c r="H1631" i="1"/>
  <c r="G1631" i="1"/>
  <c r="H1647" i="1"/>
  <c r="G1647" i="1"/>
  <c r="H1663" i="1"/>
  <c r="G1663" i="1"/>
  <c r="H1679" i="1"/>
  <c r="G1679" i="1"/>
  <c r="D6" i="4"/>
  <c r="E308" i="4"/>
  <c r="D321" i="4"/>
  <c r="E648" i="4"/>
  <c r="D642" i="1" s="1"/>
  <c r="E647" i="4"/>
  <c r="D641" i="1" s="1"/>
  <c r="F426" i="4"/>
  <c r="F536" i="4"/>
  <c r="D230" i="4"/>
  <c r="E273" i="4"/>
  <c r="D269" i="1" s="1"/>
  <c r="E373" i="4"/>
  <c r="D368" i="1" s="1"/>
  <c r="F204" i="5"/>
  <c r="D203" i="5"/>
  <c r="F36" i="6"/>
  <c r="D35" i="6"/>
  <c r="D114" i="6"/>
  <c r="E5" i="7"/>
  <c r="G346" i="9" s="1"/>
  <c r="E346" i="9" s="1"/>
  <c r="B32" i="9"/>
  <c r="B40" i="9"/>
  <c r="B56" i="9"/>
  <c r="B64" i="9"/>
  <c r="B72" i="9"/>
  <c r="B80" i="9"/>
  <c r="B88" i="9"/>
  <c r="E584" i="4"/>
  <c r="D578" i="1" s="1"/>
  <c r="F630" i="4"/>
  <c r="D629" i="4"/>
  <c r="D535" i="4" s="1"/>
  <c r="H316" i="9"/>
  <c r="E316" i="9" s="1"/>
  <c r="B316" i="9" s="1"/>
  <c r="H315" i="9"/>
  <c r="E147" i="5"/>
  <c r="D1152" i="1" s="1"/>
  <c r="D178" i="5"/>
  <c r="E35" i="6"/>
  <c r="F231" i="4"/>
  <c r="F310" i="4"/>
  <c r="F362" i="4"/>
  <c r="F393" i="4"/>
  <c r="D466" i="4"/>
  <c r="D522" i="4"/>
  <c r="E571" i="4"/>
  <c r="D565" i="1" s="1"/>
  <c r="G156" i="9"/>
  <c r="E156" i="9" s="1"/>
  <c r="B156" i="9" s="1"/>
  <c r="F607" i="4"/>
  <c r="E629" i="4"/>
  <c r="D623" i="1" s="1"/>
  <c r="D7" i="5"/>
  <c r="G314" i="9"/>
  <c r="E314" i="9" s="1"/>
  <c r="B314" i="9" s="1"/>
  <c r="F89" i="5"/>
  <c r="D88" i="5"/>
  <c r="D255" i="5"/>
  <c r="F260" i="5"/>
  <c r="D5" i="6"/>
  <c r="F10" i="6"/>
  <c r="D89" i="6"/>
  <c r="F94" i="6"/>
  <c r="D51" i="8"/>
  <c r="C1628" i="1" s="1"/>
  <c r="B28" i="9"/>
  <c r="B36" i="9"/>
  <c r="B44" i="9"/>
  <c r="B52" i="9"/>
  <c r="B60" i="9"/>
  <c r="F298" i="9"/>
  <c r="F150" i="5"/>
  <c r="F219" i="5"/>
  <c r="F277" i="5"/>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H30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310" i="9"/>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E180" i="9" s="1"/>
  <c r="B180" i="9" s="1"/>
  <c r="I10" i="9"/>
  <c r="E88" i="5"/>
  <c r="D1093" i="1" s="1"/>
  <c r="D147" i="5"/>
  <c r="E177" i="5"/>
  <c r="B100" i="9"/>
  <c r="B108" i="9"/>
  <c r="B116" i="9"/>
  <c r="B124" i="9"/>
  <c r="B132" i="9"/>
  <c r="B140" i="9"/>
  <c r="B148" i="9"/>
  <c r="B160" i="9"/>
  <c r="B168" i="9"/>
  <c r="H179" i="9"/>
  <c r="G315" i="9"/>
  <c r="E339" i="9"/>
  <c r="B339" i="9" s="1"/>
  <c r="B296" i="9"/>
  <c r="M228" i="9"/>
  <c r="B241" i="9"/>
  <c r="F246" i="9"/>
  <c r="B246" i="9" s="1"/>
  <c r="B260" i="9"/>
  <c r="F230" i="9"/>
  <c r="B230" i="9" s="1"/>
  <c r="B236" i="9"/>
  <c r="B257" i="9"/>
  <c r="F262" i="9"/>
  <c r="B262" i="9" s="1"/>
  <c r="B268" i="9"/>
  <c r="B231" i="9"/>
  <c r="B239" i="9"/>
  <c r="B247" i="9"/>
  <c r="B255" i="9"/>
  <c r="B263" i="9"/>
  <c r="B271" i="9"/>
  <c r="B319" i="9"/>
  <c r="B323" i="9"/>
  <c r="B327" i="9"/>
  <c r="B331" i="9"/>
  <c r="B335" i="9"/>
  <c r="F229" i="9"/>
  <c r="B229" i="9" s="1"/>
  <c r="F237" i="9"/>
  <c r="B237" i="9" s="1"/>
  <c r="F245" i="9"/>
  <c r="B245" i="9" s="1"/>
  <c r="F253" i="9"/>
  <c r="B253" i="9" s="1"/>
  <c r="F261" i="9"/>
  <c r="B261" i="9" s="1"/>
  <c r="F269" i="9"/>
  <c r="B269" i="9" s="1"/>
  <c r="B275" i="9"/>
  <c r="B279" i="9"/>
  <c r="B283" i="9"/>
  <c r="B287" i="9"/>
  <c r="B291" i="9"/>
  <c r="B312" i="9"/>
  <c r="E318" i="9"/>
  <c r="B318" i="9" s="1"/>
  <c r="E322" i="9"/>
  <c r="B322" i="9" s="1"/>
  <c r="E326" i="9"/>
  <c r="B326" i="9" s="1"/>
  <c r="E330" i="9"/>
  <c r="B330" i="9" s="1"/>
  <c r="B235" i="9"/>
  <c r="B243" i="9"/>
  <c r="B251" i="9"/>
  <c r="B259" i="9"/>
  <c r="B267" i="9"/>
  <c r="E294" i="9"/>
  <c r="B294" i="9" s="1"/>
  <c r="B320" i="9"/>
  <c r="B324" i="9"/>
  <c r="B328" i="9"/>
  <c r="B332" i="9"/>
  <c r="B340" i="9"/>
  <c r="B341" i="9"/>
  <c r="F342" i="9"/>
  <c r="I1541" i="1" l="1"/>
  <c r="H19" i="9"/>
  <c r="E19" i="9" s="1"/>
  <c r="B19" i="9" s="1"/>
  <c r="I25" i="3"/>
  <c r="D1255" i="1"/>
  <c r="E315" i="9"/>
  <c r="B315" i="9" s="1"/>
  <c r="E7" i="5"/>
  <c r="D1012" i="1"/>
  <c r="I22" i="3"/>
  <c r="F647" i="4"/>
  <c r="H18" i="3"/>
  <c r="C148" i="1"/>
  <c r="D299" i="4"/>
  <c r="E345" i="9"/>
  <c r="I10" i="3" s="1"/>
  <c r="B346" i="9"/>
  <c r="F535" i="4"/>
  <c r="C529" i="1"/>
  <c r="F147" i="5"/>
  <c r="C1152" i="1"/>
  <c r="B207" i="9"/>
  <c r="E309" i="9"/>
  <c r="B309" i="9" s="1"/>
  <c r="H1628" i="1"/>
  <c r="G1628" i="1"/>
  <c r="G348" i="9"/>
  <c r="E348" i="9" s="1"/>
  <c r="D141" i="6"/>
  <c r="F5" i="6"/>
  <c r="H27" i="3"/>
  <c r="C1401" i="1"/>
  <c r="F522" i="4"/>
  <c r="C516" i="1"/>
  <c r="H578" i="1"/>
  <c r="G578" i="1"/>
  <c r="H30" i="3"/>
  <c r="C1510" i="1"/>
  <c r="F114" i="6"/>
  <c r="D303" i="1"/>
  <c r="F431" i="4"/>
  <c r="D430" i="4"/>
  <c r="D640" i="4" s="1"/>
  <c r="C425" i="1"/>
  <c r="F262" i="4"/>
  <c r="C258" i="1"/>
  <c r="F43" i="4"/>
  <c r="C39" i="1"/>
  <c r="F597" i="4"/>
  <c r="C591" i="1"/>
  <c r="E152" i="4"/>
  <c r="G233" i="1"/>
  <c r="H233" i="1"/>
  <c r="D424" i="1"/>
  <c r="I1549" i="1"/>
  <c r="H242" i="1"/>
  <c r="G242" i="1"/>
  <c r="I1561" i="1"/>
  <c r="H1572" i="1"/>
  <c r="G1572" i="1"/>
  <c r="F129" i="6"/>
  <c r="C1525" i="1"/>
  <c r="F466" i="4"/>
  <c r="C460" i="1"/>
  <c r="I28" i="3"/>
  <c r="D1431" i="1"/>
  <c r="F35" i="6"/>
  <c r="H28" i="3"/>
  <c r="C1431" i="1"/>
  <c r="G368" i="1"/>
  <c r="H368" i="1"/>
  <c r="H641" i="1"/>
  <c r="G641" i="1"/>
  <c r="F12" i="5"/>
  <c r="C1017" i="1"/>
  <c r="E24" i="9"/>
  <c r="I1560" i="1"/>
  <c r="I1557" i="1"/>
  <c r="H130" i="1"/>
  <c r="G130" i="1"/>
  <c r="F164" i="4"/>
  <c r="C160" i="1"/>
  <c r="I1545" i="1"/>
  <c r="G1583" i="1"/>
  <c r="H1583" i="1"/>
  <c r="H35" i="3"/>
  <c r="C1571" i="1"/>
  <c r="E141" i="6"/>
  <c r="E422" i="4"/>
  <c r="I17" i="3"/>
  <c r="D2" i="1"/>
  <c r="E179" i="9"/>
  <c r="B179" i="9" s="1"/>
  <c r="F89" i="6"/>
  <c r="C1485" i="1"/>
  <c r="D251" i="5"/>
  <c r="F255" i="5"/>
  <c r="C1259" i="1"/>
  <c r="E69" i="5"/>
  <c r="G336" i="9"/>
  <c r="E336" i="9" s="1"/>
  <c r="B336" i="9" s="1"/>
  <c r="F178" i="5"/>
  <c r="D177" i="5"/>
  <c r="C1182" i="1"/>
  <c r="F629" i="4"/>
  <c r="C623" i="1"/>
  <c r="D45" i="8"/>
  <c r="H642" i="1"/>
  <c r="G642" i="1"/>
  <c r="D300" i="4"/>
  <c r="F6" i="4"/>
  <c r="H17" i="3"/>
  <c r="C2" i="1"/>
  <c r="F273" i="4"/>
  <c r="C269" i="1"/>
  <c r="F202" i="4"/>
  <c r="C198" i="1"/>
  <c r="F373" i="4"/>
  <c r="K1481" i="9"/>
  <c r="G344" i="9"/>
  <c r="E344" i="9" s="1"/>
  <c r="B344" i="9" s="1"/>
  <c r="C1621" i="1"/>
  <c r="I39" i="3"/>
  <c r="G1518" i="1"/>
  <c r="H1518" i="1"/>
  <c r="E535" i="4"/>
  <c r="E639" i="4" s="1"/>
  <c r="D633" i="1" s="1"/>
  <c r="E176" i="5"/>
  <c r="D1180" i="1" s="1"/>
  <c r="I24" i="3"/>
  <c r="D1181" i="1"/>
  <c r="E310" i="9"/>
  <c r="B310" i="9" s="1"/>
  <c r="F228" i="9"/>
  <c r="B228" i="9" s="1"/>
  <c r="F88" i="5"/>
  <c r="D69" i="5"/>
  <c r="C1093" i="1"/>
  <c r="F7" i="5"/>
  <c r="H22" i="3"/>
  <c r="C1012" i="1"/>
  <c r="I33" i="3"/>
  <c r="D1538" i="1"/>
  <c r="G1538" i="1" s="1"/>
  <c r="G338" i="9"/>
  <c r="E338" i="9" s="1"/>
  <c r="B338" i="9" s="1"/>
  <c r="F203" i="5"/>
  <c r="C1207" i="1"/>
  <c r="F230" i="4"/>
  <c r="C226" i="1"/>
  <c r="F321" i="4"/>
  <c r="D308" i="4"/>
  <c r="C316" i="1"/>
  <c r="F571" i="4"/>
  <c r="C565" i="1"/>
  <c r="E360" i="4"/>
  <c r="E417" i="4" s="1"/>
  <c r="D412" i="1" s="1"/>
  <c r="I1553" i="1"/>
  <c r="G1681" i="1"/>
  <c r="H1681" i="1"/>
  <c r="G343" i="9"/>
  <c r="E343" i="9" s="1"/>
  <c r="H1526" i="1"/>
  <c r="G1526" i="1"/>
  <c r="F491" i="4"/>
  <c r="C485" i="1"/>
  <c r="F640" i="4" l="1"/>
  <c r="C634" i="1"/>
  <c r="F69" i="5"/>
  <c r="H23" i="3"/>
  <c r="C1074" i="1"/>
  <c r="H1431" i="1"/>
  <c r="G1431" i="1"/>
  <c r="H425" i="1"/>
  <c r="G425" i="1"/>
  <c r="H1401" i="1"/>
  <c r="G1401" i="1"/>
  <c r="I31" i="3"/>
  <c r="D1537" i="1"/>
  <c r="B343" i="9"/>
  <c r="E342" i="9"/>
  <c r="E418" i="4"/>
  <c r="D413" i="1" s="1"/>
  <c r="D355" i="1"/>
  <c r="F360" i="4"/>
  <c r="D417" i="4"/>
  <c r="F308" i="4"/>
  <c r="C303" i="1"/>
  <c r="D418" i="4"/>
  <c r="G1207" i="1"/>
  <c r="H1207" i="1"/>
  <c r="D6" i="5"/>
  <c r="C296" i="1"/>
  <c r="G1182" i="1"/>
  <c r="H1182" i="1"/>
  <c r="I23" i="3"/>
  <c r="E6" i="5"/>
  <c r="D1074" i="1"/>
  <c r="H1485" i="1"/>
  <c r="G1485" i="1"/>
  <c r="H1571" i="1"/>
  <c r="G1571" i="1"/>
  <c r="H1017" i="1"/>
  <c r="G1017" i="1"/>
  <c r="H1538" i="1"/>
  <c r="H591" i="1"/>
  <c r="G591" i="1"/>
  <c r="G258" i="1"/>
  <c r="H258" i="1"/>
  <c r="G1510" i="1"/>
  <c r="H1510" i="1"/>
  <c r="G516" i="1"/>
  <c r="H516" i="1"/>
  <c r="G1152" i="1"/>
  <c r="H1152" i="1"/>
  <c r="D423" i="4"/>
  <c r="D301" i="4"/>
  <c r="C295" i="1"/>
  <c r="G316" i="1"/>
  <c r="H316" i="1"/>
  <c r="H269" i="1"/>
  <c r="G269" i="1"/>
  <c r="F251" i="5"/>
  <c r="H25" i="3"/>
  <c r="C1255" i="1"/>
  <c r="B24" i="9"/>
  <c r="G485" i="1"/>
  <c r="H485" i="1"/>
  <c r="H565" i="1"/>
  <c r="G565" i="1"/>
  <c r="H1012" i="1"/>
  <c r="G1012" i="1"/>
  <c r="H1093" i="1"/>
  <c r="G1093" i="1"/>
  <c r="E640" i="4"/>
  <c r="D634" i="1" s="1"/>
  <c r="D529" i="1"/>
  <c r="H1621" i="1"/>
  <c r="G1621" i="1"/>
  <c r="H198" i="1"/>
  <c r="G198" i="1"/>
  <c r="H2" i="1"/>
  <c r="G2" i="1"/>
  <c r="D422" i="4"/>
  <c r="C1622" i="1"/>
  <c r="I40" i="3"/>
  <c r="F177" i="5"/>
  <c r="D176" i="5"/>
  <c r="H24" i="3"/>
  <c r="C1181" i="1"/>
  <c r="H1259" i="1"/>
  <c r="G1259" i="1"/>
  <c r="G160" i="1"/>
  <c r="H160" i="1"/>
  <c r="H1525" i="1"/>
  <c r="G1525" i="1"/>
  <c r="F141" i="6"/>
  <c r="H31" i="3"/>
  <c r="C1537" i="1"/>
  <c r="H9" i="3" s="1"/>
  <c r="G226" i="1"/>
  <c r="H226" i="1"/>
  <c r="E643" i="4"/>
  <c r="D417" i="1"/>
  <c r="B348" i="9"/>
  <c r="E347" i="9"/>
  <c r="H529" i="1"/>
  <c r="G529" i="1"/>
  <c r="H623" i="1"/>
  <c r="G623" i="1"/>
  <c r="G39" i="1"/>
  <c r="H39" i="1"/>
  <c r="H460" i="1"/>
  <c r="G460" i="1"/>
  <c r="E299" i="4"/>
  <c r="I18" i="3"/>
  <c r="D148" i="1"/>
  <c r="G148" i="1" s="1"/>
  <c r="F430" i="4"/>
  <c r="D639" i="4"/>
  <c r="C424" i="1"/>
  <c r="F152" i="4"/>
  <c r="H148" i="1" l="1"/>
  <c r="K3" i="9"/>
  <c r="I9" i="3"/>
  <c r="G1622" i="1"/>
  <c r="H1622" i="1"/>
  <c r="F639" i="4"/>
  <c r="C633" i="1"/>
  <c r="E423" i="4"/>
  <c r="F423" i="4" s="1"/>
  <c r="E301" i="4"/>
  <c r="D297" i="1" s="1"/>
  <c r="D295" i="1"/>
  <c r="G295" i="1" s="1"/>
  <c r="E300" i="4"/>
  <c r="D637" i="1"/>
  <c r="H1181" i="1"/>
  <c r="G1181" i="1"/>
  <c r="H11" i="3"/>
  <c r="F299" i="4"/>
  <c r="H299" i="9"/>
  <c r="D1011" i="1"/>
  <c r="C412" i="1"/>
  <c r="F417" i="4"/>
  <c r="D644" i="4"/>
  <c r="D425" i="4"/>
  <c r="C418" i="1"/>
  <c r="G20" i="9"/>
  <c r="F418" i="4"/>
  <c r="C413" i="1"/>
  <c r="F176" i="5"/>
  <c r="C1180" i="1"/>
  <c r="D424" i="4"/>
  <c r="D643" i="4"/>
  <c r="C417" i="1"/>
  <c r="F422" i="4"/>
  <c r="G306" i="9"/>
  <c r="E306" i="9" s="1"/>
  <c r="B306" i="9" s="1"/>
  <c r="G299" i="9"/>
  <c r="F6" i="5"/>
  <c r="C1011" i="1"/>
  <c r="G303" i="1"/>
  <c r="H303" i="1"/>
  <c r="H355" i="1"/>
  <c r="G355" i="1"/>
  <c r="H634" i="1"/>
  <c r="G634" i="1"/>
  <c r="H424" i="1"/>
  <c r="G424" i="1"/>
  <c r="G1537" i="1"/>
  <c r="H1537" i="1"/>
  <c r="G1255" i="1"/>
  <c r="H1255" i="1"/>
  <c r="F301" i="4"/>
  <c r="C297" i="1"/>
  <c r="H1074" i="1"/>
  <c r="G1074" i="1"/>
  <c r="E299" i="9" l="1"/>
  <c r="B299" i="9" s="1"/>
  <c r="H295" i="1"/>
  <c r="H297" i="1"/>
  <c r="G297" i="1"/>
  <c r="G1180" i="1"/>
  <c r="H1180" i="1"/>
  <c r="D646" i="4"/>
  <c r="C638" i="1"/>
  <c r="N3" i="9"/>
  <c r="I11" i="3"/>
  <c r="G417" i="1"/>
  <c r="H417" i="1"/>
  <c r="E425" i="4"/>
  <c r="D420" i="1" s="1"/>
  <c r="E644" i="4"/>
  <c r="D418" i="1"/>
  <c r="G418" i="1" s="1"/>
  <c r="H20" i="9"/>
  <c r="E20" i="9" s="1"/>
  <c r="B20" i="9" s="1"/>
  <c r="E424" i="4"/>
  <c r="D419" i="1" s="1"/>
  <c r="H8" i="3"/>
  <c r="H1011" i="1"/>
  <c r="G1011" i="1"/>
  <c r="D645" i="4"/>
  <c r="F643" i="4"/>
  <c r="C637" i="1"/>
  <c r="H413" i="1"/>
  <c r="G413" i="1"/>
  <c r="C420" i="1"/>
  <c r="H412" i="1"/>
  <c r="G412" i="1"/>
  <c r="D296" i="1"/>
  <c r="F300" i="4"/>
  <c r="H633" i="1"/>
  <c r="G633" i="1"/>
  <c r="F424" i="4"/>
  <c r="C419" i="1"/>
  <c r="H418" i="1" l="1"/>
  <c r="F425" i="4"/>
  <c r="D650" i="4"/>
  <c r="C640" i="1"/>
  <c r="H419" i="1"/>
  <c r="G419" i="1"/>
  <c r="G420" i="1"/>
  <c r="H420" i="1"/>
  <c r="H637" i="1"/>
  <c r="G637" i="1"/>
  <c r="M3" i="9"/>
  <c r="E646" i="4"/>
  <c r="D638" i="1"/>
  <c r="G638" i="1" s="1"/>
  <c r="E645" i="4"/>
  <c r="G296" i="1"/>
  <c r="H296" i="1"/>
  <c r="D649" i="4"/>
  <c r="F645" i="4"/>
  <c r="C639" i="1"/>
  <c r="F644" i="4"/>
  <c r="H638" i="1" l="1"/>
  <c r="E650" i="4"/>
  <c r="D640" i="1"/>
  <c r="G640" i="1" s="1"/>
  <c r="H19" i="3"/>
  <c r="C643" i="1"/>
  <c r="E649" i="4"/>
  <c r="F649" i="4" s="1"/>
  <c r="D639" i="1"/>
  <c r="H639" i="1" s="1"/>
  <c r="G297" i="9"/>
  <c r="E297" i="9" s="1"/>
  <c r="B297" i="9" s="1"/>
  <c r="H334" i="9"/>
  <c r="G334" i="9"/>
  <c r="F650" i="4"/>
  <c r="H20" i="3"/>
  <c r="C644" i="1"/>
  <c r="F646" i="4"/>
  <c r="E334" i="9" l="1"/>
  <c r="B334" i="9" s="1"/>
  <c r="H640" i="1"/>
  <c r="I20" i="3"/>
  <c r="D644" i="1"/>
  <c r="H7" i="3" s="1"/>
  <c r="I19" i="3"/>
  <c r="D643" i="1"/>
  <c r="G643" i="1" s="1"/>
  <c r="G639" i="1"/>
  <c r="E298" i="9" l="1"/>
  <c r="I8" i="3" s="1"/>
  <c r="H643" i="1"/>
  <c r="G644" i="1"/>
  <c r="H644" i="1"/>
  <c r="J3" i="9"/>
  <c r="H295" i="9" l="1"/>
  <c r="G295" i="9"/>
  <c r="L293" i="9"/>
  <c r="F293" i="9" s="1"/>
  <c r="G18" i="9"/>
  <c r="H18" i="9"/>
  <c r="J17" i="9"/>
  <c r="I5" i="9"/>
  <c r="G15" i="9"/>
  <c r="K11" i="9"/>
  <c r="J8" i="9"/>
  <c r="H21" i="9"/>
  <c r="G16" i="9"/>
  <c r="G17" i="9"/>
  <c r="H16" i="9"/>
  <c r="I6" i="9"/>
  <c r="K12" i="9"/>
  <c r="K9" i="9"/>
  <c r="I8" i="9"/>
  <c r="J12" i="9"/>
  <c r="M15" i="9"/>
  <c r="H17" i="9"/>
  <c r="L16" i="9"/>
  <c r="K7" i="9"/>
  <c r="K8" i="9"/>
  <c r="J13" i="9"/>
  <c r="K5" i="9"/>
  <c r="J10" i="9"/>
  <c r="I9" i="9"/>
  <c r="G22" i="9"/>
  <c r="M16" i="9"/>
  <c r="H15" i="9"/>
  <c r="J9" i="9"/>
  <c r="J6" i="9"/>
  <c r="I11" i="9"/>
  <c r="K6" i="9"/>
  <c r="J11" i="9"/>
  <c r="K10" i="9"/>
  <c r="H22" i="9"/>
  <c r="I17" i="9"/>
  <c r="G21" i="9"/>
  <c r="E21" i="9" s="1"/>
  <c r="B21" i="9" s="1"/>
  <c r="L15" i="9"/>
  <c r="I13" i="9"/>
  <c r="J5" i="9"/>
  <c r="I7" i="9"/>
  <c r="K13" i="9"/>
  <c r="J7" i="9"/>
  <c r="I12" i="9"/>
  <c r="E12" i="9" l="1"/>
  <c r="B12" i="9" s="1"/>
  <c r="F15" i="9"/>
  <c r="E7" i="9"/>
  <c r="B7" i="9" s="1"/>
  <c r="E9" i="9"/>
  <c r="B9" i="9" s="1"/>
  <c r="E16" i="9"/>
  <c r="E15" i="9"/>
  <c r="E18" i="9"/>
  <c r="B18" i="9" s="1"/>
  <c r="E10" i="9"/>
  <c r="B10" i="9" s="1"/>
  <c r="E6" i="9"/>
  <c r="B6" i="9" s="1"/>
  <c r="E5" i="9"/>
  <c r="B293" i="9"/>
  <c r="F23" i="9"/>
  <c r="E13" i="9"/>
  <c r="B13" i="9" s="1"/>
  <c r="E11" i="9"/>
  <c r="B11" i="9" s="1"/>
  <c r="F16" i="9"/>
  <c r="E8" i="9"/>
  <c r="B8" i="9" s="1"/>
  <c r="E295" i="9"/>
  <c r="E22" i="9"/>
  <c r="B22" i="9" s="1"/>
  <c r="E17" i="9"/>
  <c r="B17" i="9" s="1"/>
  <c r="F14" i="9" l="1"/>
  <c r="F3" i="9" s="1"/>
  <c r="B5" i="9"/>
  <c r="E4" i="9"/>
  <c r="E14" i="9"/>
  <c r="I13" i="3" s="1"/>
  <c r="B15" i="9"/>
  <c r="B295" i="9"/>
  <c r="E23" i="9"/>
  <c r="I7" i="3" s="1"/>
  <c r="B16" i="9"/>
  <c r="E3" i="9" l="1"/>
</calcChain>
</file>

<file path=xl/sharedStrings.xml><?xml version="1.0" encoding="utf-8"?>
<sst xmlns="http://schemas.openxmlformats.org/spreadsheetml/2006/main" count="4733" uniqueCount="3656">
  <si>
    <t>Obveznik:</t>
  </si>
  <si>
    <t>12751 - Osnovna škola VODICE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</si>
  <si>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</si>
  <si>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</si>
  <si>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</si>
  <si>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</si>
  <si>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</si>
  <si>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</si>
  <si>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</si>
  <si>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</si>
  <si>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</si>
  <si>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</si>
  <si>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</si>
  <si>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</si>
  <si>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</si>
  <si>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</si>
  <si>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</si>
  <si>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</si>
  <si>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</si>
  <si>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</si>
  <si>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</si>
  <si>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</si>
  <si>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</si>
  <si>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</si>
  <si>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</si>
  <si>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</si>
  <si>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</si>
  <si>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</si>
  <si>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</si>
  <si>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</si>
  <si>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</si>
  <si>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</si>
  <si>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</si>
  <si>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</si>
  <si>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</si>
  <si>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</si>
  <si>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</si>
  <si>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</si>
  <si>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</si>
  <si>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</si>
  <si>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</si>
  <si>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</si>
  <si>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</si>
  <si>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</si>
  <si>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</si>
  <si>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</si>
  <si>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</si>
  <si>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</si>
  <si>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</si>
  <si>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</si>
  <si>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</si>
  <si>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</si>
  <si>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</si>
  <si>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</si>
  <si>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</si>
  <si>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</si>
  <si>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</si>
  <si>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</si>
  <si>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</si>
  <si>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</si>
  <si>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</si>
  <si>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</si>
  <si>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</si>
  <si>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</si>
  <si>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</si>
  <si>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</si>
  <si>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</si>
  <si>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</si>
  <si>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</si>
  <si>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</si>
  <si>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</si>
  <si>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</si>
  <si>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</si>
  <si>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</si>
  <si>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</si>
  <si>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</si>
  <si>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</si>
  <si>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</si>
  <si>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</si>
  <si>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</si>
  <si>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</si>
  <si>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</si>
  <si>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</si>
  <si>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</si>
  <si>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</si>
  <si>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</si>
  <si>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</si>
  <si>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</si>
  <si>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</si>
  <si>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</si>
  <si>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</si>
  <si>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</si>
  <si>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</si>
  <si>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</si>
  <si>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</si>
  <si>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</si>
  <si>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</si>
  <si>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</si>
  <si>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</si>
  <si>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</si>
  <si>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</si>
  <si>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</si>
  <si>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</si>
  <si>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</si>
  <si>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</si>
  <si>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</si>
  <si>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</si>
  <si>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</si>
  <si>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</si>
  <si>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</si>
  <si>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</si>
  <si>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</si>
  <si>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</si>
  <si>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</si>
  <si>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</si>
  <si>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</si>
  <si>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</si>
  <si>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</si>
  <si>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</si>
  <si>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</si>
  <si>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</si>
  <si>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</si>
  <si>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</si>
  <si>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</si>
  <si>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</si>
  <si>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</si>
  <si>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</si>
  <si>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</si>
  <si>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</si>
  <si>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</si>
  <si>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</si>
  <si>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</si>
  <si>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</si>
  <si>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</si>
  <si>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</si>
  <si>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</si>
  <si>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</si>
  <si>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</si>
  <si>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</si>
  <si>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</si>
  <si>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</si>
  <si>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</si>
  <si>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</si>
  <si>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</si>
  <si>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</si>
  <si>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</si>
  <si>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</si>
  <si>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</si>
  <si>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</si>
  <si>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</si>
  <si>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</si>
  <si>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</si>
  <si>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</si>
  <si>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</si>
  <si>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</si>
  <si>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</si>
  <si>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</si>
  <si>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</si>
  <si>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</si>
  <si>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</si>
  <si>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</si>
  <si>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</si>
  <si>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</si>
  <si>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</si>
  <si>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</si>
  <si>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</si>
  <si>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</si>
  <si>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</si>
  <si>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</si>
  <si>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</si>
  <si>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</si>
  <si>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</si>
  <si>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</si>
  <si>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</si>
  <si>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</si>
  <si>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</si>
  <si>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</si>
  <si>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</si>
  <si>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</si>
  <si>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</si>
  <si>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</si>
  <si>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</si>
  <si>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</si>
  <si>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</si>
  <si>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</si>
  <si>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</si>
  <si>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</si>
  <si>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</si>
  <si>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</si>
  <si>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</si>
  <si>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</si>
  <si>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</si>
  <si>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</si>
  <si>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</si>
  <si>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</si>
  <si>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</si>
  <si>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</si>
  <si>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</si>
  <si>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</si>
  <si>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</si>
  <si>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</si>
  <si>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</si>
  <si>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</si>
  <si>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</si>
  <si>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</si>
  <si>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</si>
  <si>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</si>
  <si>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</si>
  <si>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</si>
  <si>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</si>
  <si>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</si>
  <si>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</si>
  <si>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</si>
  <si>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</si>
  <si>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</si>
  <si>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</si>
  <si>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</si>
  <si>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</si>
  <si>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</si>
  <si>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</si>
  <si>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</si>
  <si>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</si>
  <si>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</si>
  <si>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</si>
  <si>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</si>
  <si>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</si>
  <si>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</si>
  <si>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</si>
  <si>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</si>
  <si>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</si>
  <si>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</si>
  <si>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</si>
  <si>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</si>
  <si>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</si>
  <si>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</si>
  <si>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</si>
  <si>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</si>
  <si>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</si>
  <si>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</si>
  <si>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</si>
  <si>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</si>
  <si>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</si>
  <si>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</si>
  <si>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</si>
  <si>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</si>
  <si>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</si>
  <si>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</si>
  <si>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</si>
  <si>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</si>
  <si>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</si>
  <si>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</si>
  <si>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</si>
  <si>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</si>
  <si>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</si>
  <si>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</si>
  <si>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</si>
  <si>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</si>
  <si>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</si>
  <si>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</si>
  <si>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</si>
  <si>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</si>
  <si>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</si>
  <si>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</si>
  <si>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</si>
  <si>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</si>
  <si>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</si>
  <si>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</si>
  <si>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</si>
  <si>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</si>
  <si>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</si>
  <si>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</si>
  <si>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</si>
  <si>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</si>
  <si>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</si>
  <si>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</si>
  <si>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</si>
  <si>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</si>
  <si>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</si>
  <si>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</si>
  <si>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</si>
  <si>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</si>
  <si>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</si>
  <si>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</si>
  <si>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</si>
  <si>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</si>
  <si>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</si>
  <si>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</si>
  <si>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</si>
  <si>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</si>
  <si>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</si>
  <si>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</si>
  <si>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</si>
  <si>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</si>
  <si>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</si>
  <si>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</si>
  <si>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</si>
  <si>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</si>
  <si>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</si>
  <si>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</si>
  <si>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</si>
  <si>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</si>
  <si>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</si>
  <si>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</si>
  <si>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</si>
  <si>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</si>
  <si>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</si>
  <si>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</si>
  <si>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</si>
  <si>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</si>
  <si>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</si>
  <si>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</si>
  <si>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</si>
  <si>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</si>
  <si>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</si>
  <si>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</si>
  <si>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</si>
  <si>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</si>
  <si>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</si>
  <si>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</si>
  <si>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</si>
  <si>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</si>
  <si>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</si>
  <si>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</si>
  <si>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</si>
  <si>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</si>
  <si>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</si>
  <si>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</si>
  <si>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</si>
  <si>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</si>
  <si>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</si>
  <si>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</si>
  <si>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</si>
  <si>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</si>
  <si>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</si>
  <si>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</si>
  <si>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</si>
  <si>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</si>
  <si>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</si>
  <si>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</si>
  <si>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</si>
  <si>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</si>
  <si>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</si>
  <si>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</si>
  <si>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</si>
  <si>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</si>
  <si>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</si>
  <si>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</si>
  <si>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</si>
  <si>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</si>
  <si>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</si>
  <si>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</si>
  <si>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</si>
  <si>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</si>
  <si>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</si>
  <si>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</si>
  <si>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</si>
  <si>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</si>
  <si>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</si>
  <si>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</si>
  <si>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</si>
  <si>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</si>
  <si>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</si>
  <si>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</si>
  <si>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</si>
  <si>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</si>
  <si>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</si>
  <si>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</si>
  <si>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</si>
  <si>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</si>
  <si>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</si>
  <si>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</si>
  <si>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</si>
  <si>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</si>
  <si>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</si>
  <si>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</si>
  <si>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</si>
  <si>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</si>
  <si>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</si>
  <si>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</si>
  <si>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</si>
  <si>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</si>
  <si>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</si>
  <si>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</si>
  <si>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</si>
  <si>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</si>
  <si>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</si>
  <si>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</si>
  <si>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</si>
  <si>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</si>
  <si>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</si>
  <si>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</si>
  <si>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</si>
  <si>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</si>
  <si>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</si>
  <si>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</si>
  <si>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</si>
  <si>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</si>
  <si>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</si>
  <si>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</si>
  <si>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</si>
  <si>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</si>
  <si>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</si>
  <si>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</si>
  <si>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</si>
  <si>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</si>
  <si>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</si>
  <si>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</si>
  <si>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</si>
  <si>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</si>
  <si>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</si>
  <si>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</si>
  <si>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</si>
  <si>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</si>
  <si>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</si>
  <si>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</si>
  <si>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</si>
  <si>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</si>
  <si>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</si>
  <si>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</si>
  <si>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</si>
  <si>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</si>
  <si>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</si>
  <si>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</si>
  <si>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</si>
  <si>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</si>
  <si>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</si>
  <si>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</si>
  <si>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</si>
  <si>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</si>
  <si>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</si>
  <si>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</si>
  <si>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</si>
  <si>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</si>
  <si>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</si>
  <si>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</si>
  <si>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</si>
  <si>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</si>
  <si>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</si>
  <si>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</si>
  <si>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</si>
  <si>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</si>
  <si>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</si>
  <si>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</si>
  <si>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</si>
  <si>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</si>
  <si>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</si>
  <si>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</si>
  <si>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</si>
  <si>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</si>
  <si>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</si>
  <si>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</si>
  <si>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</si>
  <si>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</si>
  <si>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</si>
  <si>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</si>
  <si>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</si>
  <si>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</si>
  <si>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</si>
  <si>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</si>
  <si>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</si>
  <si>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</si>
  <si>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</si>
  <si>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</si>
  <si>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</si>
  <si>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</si>
  <si>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</si>
  <si>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</si>
  <si>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</si>
  <si>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</si>
  <si>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</si>
  <si>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</si>
  <si>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</si>
  <si>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</si>
  <si>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</si>
  <si>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</si>
  <si>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</si>
  <si>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</si>
  <si>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</si>
  <si>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</si>
  <si>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</si>
  <si>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</si>
  <si>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</si>
  <si>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</si>
  <si>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</si>
  <si>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</si>
  <si>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</si>
  <si>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</si>
  <si>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</si>
  <si>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</si>
  <si>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</si>
  <si>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</si>
  <si>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</si>
  <si>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</si>
  <si>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</si>
  <si>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</si>
  <si>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</si>
  <si>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</si>
  <si>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</si>
  <si>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</si>
  <si>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</si>
  <si>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</si>
  <si>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</si>
  <si>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</si>
  <si>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</si>
  <si>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</si>
  <si>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</si>
  <si>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</si>
  <si>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</si>
  <si>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</si>
  <si>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</si>
  <si>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</si>
  <si>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</si>
  <si>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</si>
  <si>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</si>
  <si>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</si>
  <si>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</si>
  <si>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</si>
  <si>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</si>
  <si>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</si>
  <si>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</si>
  <si>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</si>
  <si>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</si>
  <si>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</si>
  <si>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</si>
  <si>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</si>
  <si>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</si>
  <si>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</si>
  <si>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</si>
  <si>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</si>
  <si>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</si>
  <si>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</si>
  <si>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</si>
  <si>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</si>
  <si>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</si>
  <si>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</si>
  <si>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</si>
  <si>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</si>
  <si>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</si>
  <si>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</si>
  <si>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</si>
  <si>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</si>
  <si>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</si>
  <si>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</si>
  <si>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</si>
  <si>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</si>
  <si>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</si>
  <si>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</si>
  <si>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</si>
  <si>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</si>
  <si>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</si>
  <si>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</si>
  <si>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</si>
  <si>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</si>
  <si>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</si>
  <si>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</si>
  <si>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</si>
  <si>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</si>
  <si>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</si>
  <si>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</si>
  <si>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</si>
  <si>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</si>
  <si>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</si>
  <si>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</si>
  <si>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</si>
  <si>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</si>
  <si>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</si>
  <si>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</si>
  <si>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</si>
  <si>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</si>
  <si>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</si>
  <si>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</si>
  <si>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</si>
  <si>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</si>
  <si>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</si>
  <si>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</si>
  <si>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</si>
  <si>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</si>
  <si>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</si>
  <si>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</si>
  <si>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</si>
  <si>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</si>
  <si>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</si>
  <si>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</si>
  <si>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</si>
  <si>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</si>
  <si>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</si>
  <si>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</si>
  <si>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</si>
  <si>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</si>
  <si>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</si>
  <si>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</si>
  <si>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</si>
  <si>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</si>
  <si>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</si>
  <si>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</si>
  <si>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</si>
  <si>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</si>
  <si>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</si>
  <si>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</si>
  <si>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</si>
  <si>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</si>
  <si>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</si>
  <si>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</si>
  <si>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</si>
  <si>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</si>
  <si>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</si>
  <si>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</si>
  <si>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</si>
  <si>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</si>
  <si>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</si>
  <si>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</si>
  <si>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</si>
  <si>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</si>
  <si>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</si>
  <si>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</si>
  <si>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</si>
  <si>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</si>
  <si>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</si>
  <si>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</si>
  <si>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</si>
  <si>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</si>
  <si>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</si>
  <si>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</si>
  <si>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</si>
  <si>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</si>
  <si>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</si>
  <si>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</si>
  <si>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</si>
  <si>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</si>
  <si>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</si>
  <si>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</si>
  <si>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</si>
  <si>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</si>
  <si>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</si>
  <si>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</si>
  <si>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</si>
  <si>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</si>
  <si>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</si>
  <si>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</si>
  <si>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</si>
  <si>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</si>
  <si>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</si>
  <si>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</si>
  <si>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</si>
  <si>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</si>
  <si>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</si>
  <si>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</si>
  <si>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</si>
  <si>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</si>
  <si>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</si>
  <si>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</si>
  <si>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</si>
  <si>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</si>
  <si>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</si>
  <si>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</si>
  <si>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</si>
  <si>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</si>
  <si>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</si>
  <si>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</si>
  <si>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</si>
  <si>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</si>
  <si>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</si>
  <si>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</si>
  <si>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</si>
  <si>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</si>
  <si>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</si>
  <si>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</si>
  <si>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</si>
  <si>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</si>
  <si>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</si>
  <si>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</si>
  <si>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</si>
  <si>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</si>
  <si>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</si>
  <si>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</si>
  <si>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</si>
  <si>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</si>
  <si>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</si>
  <si>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</si>
  <si>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</si>
  <si>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</si>
  <si>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</si>
  <si>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</si>
  <si>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</si>
  <si>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</si>
  <si>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</si>
  <si>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</si>
  <si>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</si>
  <si>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</si>
  <si>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</si>
  <si>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</si>
  <si>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</si>
  <si>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</si>
  <si>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</si>
  <si>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</si>
  <si>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</si>
  <si>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</si>
  <si>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</si>
  <si>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</si>
  <si>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</si>
  <si>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</si>
  <si>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</si>
  <si>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</si>
  <si>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</si>
  <si>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</si>
  <si>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</si>
  <si>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</si>
  <si>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</si>
  <si>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</si>
  <si>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</si>
  <si>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</si>
  <si>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</si>
  <si>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</si>
  <si>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</si>
  <si>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</si>
  <si>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</si>
  <si>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</si>
  <si>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</si>
  <si>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</si>
  <si>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</si>
  <si>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</si>
  <si>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</si>
  <si>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</si>
  <si>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</si>
  <si>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</si>
  <si>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</si>
  <si>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</si>
  <si>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</si>
  <si>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</si>
  <si>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</si>
  <si>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</si>
  <si>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</si>
  <si>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</si>
  <si>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</si>
  <si>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</si>
  <si>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</si>
  <si>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</si>
  <si>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</si>
  <si>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</si>
  <si>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</si>
  <si>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</si>
  <si>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</si>
  <si>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</si>
  <si>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</si>
  <si>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</si>
  <si>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</si>
  <si>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</si>
  <si>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</si>
  <si>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</si>
  <si>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</si>
  <si>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</si>
  <si>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</si>
  <si>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</si>
  <si>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</si>
  <si>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</si>
  <si>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</si>
  <si>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</si>
  <si>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</si>
  <si>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</si>
  <si>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</si>
  <si>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</si>
  <si>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</si>
  <si>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</si>
  <si>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</si>
  <si>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</si>
  <si>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</si>
  <si>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</si>
  <si>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</si>
  <si>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</si>
  <si>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</si>
  <si>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</si>
  <si>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</si>
  <si>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</si>
  <si>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</si>
  <si>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</si>
  <si>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</si>
  <si>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</si>
  <si>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</si>
  <si>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</si>
  <si>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</si>
  <si>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</si>
  <si>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</si>
  <si>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</si>
  <si>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</si>
  <si>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</si>
  <si>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</si>
  <si>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</si>
  <si>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</si>
  <si>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</si>
  <si>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</si>
  <si>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</si>
  <si>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</si>
  <si>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</si>
  <si>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</si>
  <si>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</si>
  <si>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</si>
  <si>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</si>
  <si>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</si>
  <si>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</si>
  <si>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</si>
  <si>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</si>
  <si>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</si>
  <si>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</si>
  <si>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</si>
  <si>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</si>
  <si>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</si>
  <si>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</si>
  <si>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</si>
  <si>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</si>
  <si>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</si>
  <si>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</si>
  <si>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</si>
  <si>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</si>
  <si>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</si>
  <si>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</si>
  <si>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</si>
  <si>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</si>
  <si>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</si>
  <si>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</si>
  <si>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</si>
  <si>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</si>
  <si>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</si>
  <si>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</si>
  <si>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</si>
  <si>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</si>
  <si>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</si>
  <si>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</si>
  <si>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</si>
  <si>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</si>
  <si>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</si>
  <si>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</si>
  <si>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</si>
  <si>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</si>
  <si>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</si>
  <si>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</si>
  <si>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</si>
  <si>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</si>
  <si>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</si>
  <si>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</si>
  <si>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</si>
  <si>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</si>
  <si>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</si>
  <si>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</si>
  <si>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</si>
  <si>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</si>
  <si>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</si>
  <si>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</si>
  <si>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</si>
  <si>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</si>
  <si>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</si>
  <si>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</si>
  <si>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</si>
  <si>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</si>
  <si>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</si>
  <si>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</si>
  <si>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</si>
  <si>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</si>
  <si>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</si>
  <si>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</si>
  <si>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</si>
  <si>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</si>
  <si>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</si>
  <si>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</si>
  <si>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</si>
  <si>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</si>
  <si>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</si>
  <si>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</si>
  <si>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</si>
  <si>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</si>
  <si>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</si>
  <si>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</si>
  <si>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</si>
  <si>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</si>
  <si>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</si>
  <si>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</si>
  <si>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</si>
  <si>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</si>
  <si>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</si>
  <si>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</si>
  <si>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</si>
  <si>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</si>
  <si>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</si>
  <si>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</si>
  <si>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</si>
  <si>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</si>
  <si>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</si>
  <si>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</si>
  <si>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</si>
  <si>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</si>
  <si>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</si>
  <si>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</si>
  <si>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</si>
  <si>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</si>
  <si>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</si>
  <si>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</si>
  <si>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</si>
  <si>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</si>
  <si>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</si>
  <si>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</si>
  <si>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</si>
  <si>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</si>
  <si>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</si>
  <si>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</si>
  <si>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</si>
  <si>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</si>
  <si>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</si>
  <si>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</si>
  <si>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</si>
  <si>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</si>
  <si>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</si>
  <si>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</si>
  <si>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</si>
  <si>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</si>
  <si>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</si>
  <si>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</si>
  <si>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</si>
  <si>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</si>
  <si>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</si>
  <si>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</si>
  <si>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</si>
  <si>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</si>
  <si>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</si>
  <si>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</si>
  <si>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</si>
  <si>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</si>
  <si>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</si>
  <si>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</si>
  <si>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</si>
  <si>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</si>
  <si>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</si>
  <si>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</si>
  <si>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</si>
  <si>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</si>
  <si>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</si>
  <si>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</si>
  <si>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</si>
  <si>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</si>
  <si>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</si>
  <si>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</si>
  <si>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</si>
  <si>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</si>
  <si>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</si>
  <si>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</si>
  <si>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</si>
  <si>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</si>
  <si>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</si>
  <si>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</si>
  <si>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</si>
  <si>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</si>
  <si>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</si>
  <si>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</si>
  <si>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</si>
  <si>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</si>
  <si>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</si>
  <si>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</si>
  <si>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</si>
  <si>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</si>
  <si>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</si>
  <si>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</si>
  <si>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</si>
  <si>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</si>
  <si>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</si>
  <si>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</si>
  <si>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</si>
  <si>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</si>
  <si>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</si>
  <si>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</si>
  <si>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</si>
  <si>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</si>
  <si>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</si>
  <si>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</si>
  <si>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</si>
  <si>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</si>
  <si>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</si>
  <si>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</si>
  <si>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</si>
  <si>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</si>
  <si>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</si>
  <si>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</si>
  <si>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</si>
  <si>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</si>
  <si>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</si>
  <si>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</si>
  <si>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</si>
  <si>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</si>
  <si>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</si>
  <si>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</si>
  <si>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</si>
  <si>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</si>
  <si>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</si>
  <si>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</si>
  <si>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</si>
  <si>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</si>
  <si>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</si>
  <si>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</si>
  <si>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</si>
  <si>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</si>
  <si>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</si>
  <si>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</si>
  <si>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</si>
  <si>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</si>
  <si>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</si>
  <si>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</si>
  <si>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</si>
  <si>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</si>
  <si>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</si>
  <si>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</si>
  <si>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</si>
  <si>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</si>
  <si>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</si>
  <si>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</si>
  <si>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</si>
  <si>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</si>
  <si>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</si>
  <si>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</si>
  <si>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</si>
  <si>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</si>
  <si>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</si>
  <si>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</si>
  <si>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</si>
  <si>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</si>
  <si>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</si>
  <si>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</si>
  <si>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</si>
  <si>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</si>
  <si>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</si>
  <si>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</si>
  <si>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</si>
  <si>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</si>
  <si>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</si>
  <si>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</si>
  <si>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</si>
  <si>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</si>
  <si>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</si>
  <si>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</si>
  <si>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</si>
  <si>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</si>
  <si>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</si>
  <si>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</si>
  <si>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</si>
  <si>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</si>
  <si>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</si>
  <si>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</si>
  <si>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</si>
  <si>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</si>
  <si>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</si>
  <si>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</si>
  <si>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</si>
  <si>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</si>
  <si>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</si>
  <si>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</si>
  <si>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</si>
  <si>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</si>
  <si>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</si>
  <si>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</si>
  <si>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</si>
  <si>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</si>
  <si>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</si>
  <si>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</si>
  <si>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</si>
  <si>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</si>
  <si>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</si>
  <si>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</si>
  <si>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</si>
  <si>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</si>
  <si>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</si>
  <si>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</si>
  <si>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</si>
  <si>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</si>
  <si>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</si>
  <si>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</si>
  <si>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</si>
  <si>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</si>
  <si>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</si>
  <si>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</si>
  <si>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</si>
  <si>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</si>
  <si>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</si>
  <si>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</si>
  <si>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</si>
  <si>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</si>
  <si>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</si>
  <si>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</si>
  <si>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</si>
  <si>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</si>
  <si>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</si>
  <si>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</si>
  <si>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</si>
  <si>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</si>
  <si>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</si>
  <si>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</si>
  <si>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</si>
  <si>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</si>
  <si>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</si>
  <si>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</si>
  <si>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</si>
  <si>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</si>
  <si>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</si>
  <si>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</si>
  <si>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</si>
  <si>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</si>
  <si>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</si>
  <si>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</si>
  <si>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</si>
  <si>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</si>
  <si>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</si>
  <si>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</si>
  <si>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</si>
  <si>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</si>
  <si>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</si>
  <si>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</si>
  <si>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</si>
  <si>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</si>
  <si>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</si>
  <si>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</si>
  <si>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</si>
  <si>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</si>
  <si>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</si>
  <si>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</si>
  <si>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</si>
  <si>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</si>
  <si>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</si>
  <si>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</si>
  <si>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</si>
  <si>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</si>
  <si>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</si>
  <si>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</si>
  <si>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</si>
  <si>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</si>
  <si>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</si>
  <si>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</si>
  <si>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</si>
  <si>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</si>
  <si>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</si>
  <si>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</si>
  <si>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</si>
  <si>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</si>
  <si>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</si>
  <si>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</si>
  <si>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</si>
  <si>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</si>
  <si>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</si>
  <si>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</si>
  <si>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</si>
  <si>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</si>
  <si>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</si>
  <si>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</si>
  <si>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</si>
  <si>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</si>
  <si>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</si>
  <si>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</si>
  <si>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</si>
  <si>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</si>
  <si>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</si>
  <si>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</si>
  <si>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</si>
  <si>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</si>
  <si>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</si>
  <si>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</si>
  <si>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</si>
  <si>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</si>
  <si>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</si>
  <si>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</si>
  <si>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</si>
  <si>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</si>
  <si>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</si>
  <si>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</si>
  <si>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</si>
  <si>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</si>
  <si>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</si>
  <si>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</si>
  <si>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</si>
  <si>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</si>
  <si>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</si>
  <si>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</si>
  <si>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</si>
  <si>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</si>
  <si>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</si>
  <si>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</si>
  <si>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</si>
  <si>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</si>
  <si>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</si>
  <si>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</si>
  <si>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</si>
  <si>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</si>
  <si>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</si>
  <si>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</si>
  <si>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</si>
  <si>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</si>
  <si>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</si>
  <si>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</si>
  <si>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</si>
  <si>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</si>
  <si>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</si>
  <si>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</si>
  <si>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</si>
  <si>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</si>
  <si>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</si>
  <si>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</si>
  <si>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</si>
  <si>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</si>
  <si>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</si>
  <si>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</si>
  <si>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</si>
  <si>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</si>
  <si>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</si>
  <si>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</si>
  <si>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</si>
  <si>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</si>
  <si>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</si>
  <si>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</si>
  <si>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</si>
  <si>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</si>
  <si>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</si>
  <si>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</si>
  <si>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</si>
  <si>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</si>
  <si>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</si>
  <si>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</si>
  <si>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</si>
  <si>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</si>
  <si>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</si>
  <si>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</si>
  <si>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</si>
  <si>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</si>
  <si>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</si>
  <si>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</si>
  <si>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</si>
  <si>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</si>
  <si>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</si>
  <si>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</si>
  <si>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</si>
  <si>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</si>
  <si>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</si>
  <si>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</si>
  <si>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</si>
  <si>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</si>
  <si>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</si>
  <si>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</si>
  <si>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</si>
  <si>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</si>
  <si>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</si>
  <si>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</si>
  <si>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</si>
  <si>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</si>
  <si>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</si>
  <si>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</si>
  <si>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</si>
  <si>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</si>
  <si>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</si>
  <si>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</si>
  <si>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</si>
  <si>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</si>
  <si>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</si>
  <si>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</si>
  <si>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</si>
  <si>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</si>
  <si>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</si>
  <si>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</si>
  <si>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</si>
  <si>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</si>
  <si>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</si>
  <si>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</si>
  <si>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</si>
  <si>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</si>
  <si>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</si>
  <si>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</si>
  <si>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</si>
  <si>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</si>
  <si>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</si>
  <si>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</si>
  <si>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</si>
  <si>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</si>
  <si>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</si>
  <si>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</si>
  <si>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</si>
  <si>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</si>
  <si>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</si>
  <si>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</si>
  <si>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</si>
  <si>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</si>
  <si>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</si>
  <si>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</si>
  <si>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</si>
  <si>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</si>
  <si>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</si>
  <si>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</si>
  <si>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</si>
  <si>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</si>
  <si>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</si>
  <si>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</si>
  <si>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</si>
  <si>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</si>
  <si>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</si>
  <si>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</si>
  <si>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</si>
  <si>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</si>
  <si>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</si>
  <si>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</si>
  <si>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</si>
  <si>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</si>
  <si>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</si>
  <si>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</si>
  <si>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</si>
  <si>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</si>
  <si>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</si>
  <si>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</si>
  <si>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</si>
  <si>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</si>
  <si>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</si>
  <si>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</si>
  <si>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</si>
  <si>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</si>
  <si>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</si>
  <si>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</si>
  <si>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</si>
  <si>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</si>
  <si>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</si>
  <si>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</si>
  <si>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</si>
  <si>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</si>
  <si>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</si>
  <si>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</si>
  <si>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</si>
  <si>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</si>
  <si>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</si>
  <si>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</si>
  <si>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</si>
  <si>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</si>
  <si>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</si>
  <si>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</si>
  <si>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</si>
  <si>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</si>
  <si>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</si>
  <si>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</si>
  <si>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</si>
  <si>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</si>
  <si>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</si>
  <si>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</si>
  <si>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</si>
  <si>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</si>
  <si>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</si>
  <si>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</si>
  <si>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</si>
  <si>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</si>
  <si>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</si>
  <si>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</si>
  <si>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</si>
  <si>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</si>
  <si>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</si>
  <si>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</si>
  <si>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</si>
  <si>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</si>
  <si>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</si>
  <si>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</si>
  <si>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</si>
  <si>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</si>
  <si>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</si>
  <si>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</si>
  <si>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</si>
  <si>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</si>
  <si>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</si>
  <si>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</si>
  <si>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</si>
  <si>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</si>
  <si>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</si>
  <si>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</si>
  <si>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</si>
  <si>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</si>
  <si>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</si>
  <si>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</si>
  <si>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</si>
  <si>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</si>
  <si>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</si>
  <si>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</si>
  <si>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</si>
  <si>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</si>
  <si>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</si>
  <si>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</si>
  <si>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</si>
  <si>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</si>
  <si>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</si>
  <si>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</si>
  <si>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</si>
  <si>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</si>
  <si>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</si>
  <si>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</si>
  <si>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</si>
  <si>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</si>
  <si>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</si>
  <si>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</si>
  <si>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</si>
  <si>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</si>
  <si>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</si>
  <si>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</si>
  <si>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</si>
  <si>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</si>
  <si>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</si>
  <si>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</si>
  <si>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</si>
  <si>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</si>
  <si>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</si>
  <si>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</si>
  <si>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</si>
  <si>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</si>
  <si>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</si>
  <si>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</si>
  <si>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</si>
  <si>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</si>
  <si>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</si>
  <si>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</si>
  <si>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</si>
  <si>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</si>
  <si>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</si>
  <si>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</si>
  <si>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</si>
  <si>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</si>
  <si>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</si>
  <si>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</si>
  <si>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</si>
  <si>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</si>
  <si>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</si>
  <si>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</si>
  <si>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</si>
  <si>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</si>
  <si>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</si>
  <si>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</si>
  <si>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</si>
  <si>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</si>
  <si>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</si>
  <si>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</si>
  <si>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</si>
  <si>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</si>
  <si>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</si>
  <si>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</si>
  <si>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</si>
  <si>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</si>
  <si>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</si>
  <si>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</si>
  <si>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</si>
  <si>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</si>
  <si>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</si>
  <si>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</si>
  <si>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</si>
  <si>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</si>
  <si>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</si>
  <si>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</si>
  <si>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</si>
  <si>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</si>
  <si>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</si>
  <si>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</si>
  <si>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</si>
  <si>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</si>
  <si>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</si>
  <si>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</si>
  <si>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</si>
  <si>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</si>
  <si>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</si>
  <si>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</si>
  <si>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</si>
  <si>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</si>
  <si>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</si>
  <si>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</si>
  <si>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</si>
  <si>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</si>
  <si>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</si>
  <si>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</si>
  <si>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</si>
  <si>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</si>
  <si>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</si>
  <si>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</si>
  <si>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</si>
  <si>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</si>
  <si>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</si>
  <si>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</si>
  <si>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</si>
  <si>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</si>
  <si>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</si>
  <si>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</si>
  <si>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</si>
  <si>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</si>
  <si>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</si>
  <si>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</si>
  <si>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</si>
  <si>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</si>
  <si>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</si>
  <si>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</si>
  <si>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</si>
  <si>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</si>
  <si>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</si>
  <si>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</si>
  <si>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</si>
  <si>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</si>
  <si>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</si>
  <si>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</si>
  <si>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</si>
  <si>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</si>
  <si>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</si>
  <si>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</si>
  <si>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</si>
  <si>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</si>
  <si>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</si>
  <si>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</si>
  <si>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</si>
  <si>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</si>
  <si>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</si>
  <si>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</si>
  <si>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</si>
  <si>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</si>
  <si>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</si>
  <si>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</si>
  <si>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</si>
  <si>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</si>
  <si>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</si>
  <si>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</si>
  <si>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</si>
  <si>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</si>
  <si>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</si>
  <si>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</si>
  <si>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</si>
  <si>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</si>
  <si>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</si>
  <si>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</si>
  <si>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</si>
  <si>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</si>
  <si>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</si>
  <si>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</si>
  <si>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</si>
  <si>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</si>
  <si>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</si>
  <si>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</si>
  <si>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</si>
  <si>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</si>
  <si>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</si>
  <si>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</si>
  <si>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</si>
  <si>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</si>
  <si>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</si>
  <si>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</si>
  <si>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</si>
  <si>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</si>
  <si>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</si>
  <si>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</si>
  <si>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</si>
  <si>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</si>
  <si>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</si>
  <si>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</si>
  <si>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</si>
  <si>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</si>
  <si>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</si>
  <si>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</si>
  <si>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</si>
  <si>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</si>
  <si>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</si>
  <si>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</si>
  <si>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</si>
  <si>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</si>
  <si>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</si>
  <si>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</si>
  <si>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</si>
  <si>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</si>
  <si>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</si>
  <si>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</si>
  <si>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</si>
  <si>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</si>
  <si>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</si>
  <si>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</si>
  <si>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</si>
  <si>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</si>
  <si>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</si>
  <si>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</si>
  <si>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</si>
  <si>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</si>
  <si>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</si>
  <si>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</si>
  <si>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</si>
  <si>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</si>
  <si>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</si>
  <si>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</si>
  <si>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</si>
  <si>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</si>
  <si>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</si>
  <si>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</si>
  <si>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</si>
  <si>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</si>
  <si>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</si>
  <si>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</si>
  <si>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</si>
  <si>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</si>
  <si>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</si>
  <si>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</si>
  <si>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</si>
  <si>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</si>
  <si>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</si>
  <si>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</si>
  <si>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</si>
  <si>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</si>
  <si>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</si>
  <si>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</si>
  <si>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</si>
  <si>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</si>
  <si>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</si>
  <si>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</si>
  <si>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</si>
  <si>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</si>
  <si>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</si>
  <si>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</si>
  <si>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</si>
  <si>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</si>
  <si>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</si>
  <si>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</si>
  <si>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</si>
  <si>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</si>
  <si>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</si>
  <si>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</si>
  <si>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</si>
  <si>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</si>
  <si>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</si>
  <si>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</si>
  <si>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</si>
  <si>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</si>
  <si>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</si>
  <si>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</si>
  <si>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</si>
  <si>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</si>
  <si>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</si>
  <si>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</si>
  <si>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</si>
  <si>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</si>
  <si>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</si>
  <si>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</si>
  <si>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</si>
  <si>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</si>
  <si>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</si>
  <si>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</si>
  <si>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</si>
  <si>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</si>
  <si>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</si>
  <si>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</si>
  <si>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</si>
  <si>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</si>
  <si>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</si>
  <si>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</si>
  <si>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</si>
  <si>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</si>
  <si>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</si>
  <si>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</si>
  <si>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</si>
  <si>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</si>
  <si>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</si>
  <si>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</si>
  <si>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</si>
  <si>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</si>
  <si>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</si>
  <si>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</si>
  <si>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</si>
  <si>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</si>
  <si>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</si>
  <si>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</si>
  <si>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</si>
  <si>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</si>
  <si>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</si>
  <si>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</si>
  <si>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</si>
  <si>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</si>
  <si>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</si>
  <si>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</si>
  <si>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</si>
  <si>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</si>
  <si>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</si>
  <si>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</si>
  <si>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</si>
  <si>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</si>
  <si>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</si>
  <si>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</si>
  <si>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</si>
  <si>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</si>
  <si>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</si>
  <si>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</si>
  <si>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</si>
  <si>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</si>
  <si>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</si>
  <si>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</si>
  <si>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</si>
  <si>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</si>
  <si>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</si>
  <si>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</si>
  <si>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</si>
  <si>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</si>
  <si>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</si>
  <si>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</si>
  <si>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</si>
  <si>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</si>
  <si>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</si>
  <si>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</si>
  <si>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</si>
  <si>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</si>
  <si>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</si>
  <si>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</si>
  <si>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</si>
  <si>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</si>
  <si>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</si>
  <si>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</si>
  <si>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</si>
  <si>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</si>
  <si>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</si>
  <si>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</si>
  <si>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</si>
  <si>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</si>
  <si>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</si>
  <si>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</si>
  <si>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</si>
  <si>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</si>
  <si>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</si>
  <si>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</si>
  <si>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</si>
  <si>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</si>
  <si>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</si>
  <si>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</si>
  <si>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</si>
  <si>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</si>
  <si>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</si>
  <si>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</si>
  <si>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</si>
  <si>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</si>
  <si>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</si>
  <si>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</si>
  <si>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</si>
  <si>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</si>
  <si>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</si>
  <si>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</si>
  <si>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</si>
  <si>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</si>
  <si>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</si>
  <si>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</si>
  <si>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</si>
  <si>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</si>
  <si>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</si>
  <si>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</si>
  <si>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</si>
  <si>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</si>
  <si>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</si>
  <si>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</si>
  <si>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</si>
  <si>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</si>
  <si>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</si>
  <si>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</si>
  <si>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</si>
  <si>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</si>
  <si>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</si>
  <si>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</si>
  <si>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</si>
  <si>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</si>
  <si>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</si>
  <si>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</si>
  <si>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</si>
  <si>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</si>
  <si>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</si>
  <si>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</si>
  <si>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</si>
  <si>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</si>
  <si>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</si>
  <si>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</si>
  <si>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</si>
  <si>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</si>
  <si>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</si>
  <si>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</si>
  <si>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</si>
  <si>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</si>
  <si>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</si>
  <si>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</si>
  <si>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</si>
  <si>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</si>
  <si>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</si>
  <si>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</si>
  <si>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</si>
  <si>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</si>
  <si>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</si>
  <si>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</si>
  <si>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</si>
  <si>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</si>
  <si>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</si>
  <si>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</si>
  <si>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</si>
  <si>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</si>
  <si>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</si>
  <si>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</si>
  <si>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</si>
  <si>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</si>
  <si>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</si>
  <si>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</si>
  <si>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</si>
  <si>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</si>
  <si>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</si>
  <si>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</si>
  <si>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</si>
  <si>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</si>
  <si>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</si>
  <si>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</si>
  <si>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</si>
  <si>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</si>
  <si>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</si>
  <si>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</si>
  <si>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</si>
  <si>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</si>
  <si>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</si>
  <si>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</si>
  <si>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</si>
  <si>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</si>
  <si>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</si>
  <si>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</si>
  <si>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</si>
  <si>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</si>
  <si>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</si>
  <si>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</si>
  <si>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</si>
  <si>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</si>
  <si>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</si>
  <si>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</si>
  <si>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</si>
  <si>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</si>
  <si>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</si>
  <si>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</si>
  <si>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</si>
  <si>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</si>
  <si>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</si>
  <si>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</si>
  <si>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</si>
  <si>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</si>
  <si>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</si>
  <si>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</si>
  <si>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</si>
  <si>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</si>
  <si>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</si>
  <si>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</si>
  <si>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</si>
  <si>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</si>
  <si>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</si>
  <si>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</si>
  <si>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</si>
  <si>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</si>
  <si>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</si>
  <si>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</si>
  <si>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</si>
  <si>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</si>
  <si>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</si>
  <si>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</si>
  <si>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</si>
  <si>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</si>
  <si>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</si>
  <si>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</si>
  <si>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</si>
  <si>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</si>
  <si>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</si>
  <si>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</si>
  <si>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</si>
  <si>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</si>
  <si>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</si>
  <si>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</si>
  <si>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</si>
  <si>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</si>
  <si>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</si>
  <si>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</si>
  <si>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</si>
  <si>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</si>
  <si>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</si>
  <si>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</si>
  <si>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</si>
  <si>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</si>
  <si>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</si>
  <si>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</si>
  <si>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</si>
  <si>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</si>
  <si>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</si>
  <si>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</si>
  <si>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</si>
  <si>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</si>
  <si>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</si>
  <si>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</si>
  <si>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</si>
  <si>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</si>
  <si>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</si>
  <si>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</si>
  <si>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</si>
  <si>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</si>
  <si>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</si>
  <si>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</si>
  <si>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</si>
  <si>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</si>
  <si>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</si>
  <si>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</si>
  <si>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</si>
  <si>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</si>
  <si>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</si>
  <si>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</si>
  <si>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</si>
  <si>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</si>
  <si>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</si>
  <si>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</si>
  <si>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</si>
  <si>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</si>
  <si>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</si>
  <si>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</si>
  <si>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</si>
  <si>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</si>
  <si>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</si>
  <si>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</si>
  <si>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</si>
  <si>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</si>
  <si>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</si>
  <si>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</si>
  <si>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</si>
  <si>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</si>
  <si>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</si>
  <si>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</si>
  <si>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</si>
  <si>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</si>
  <si>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</si>
  <si>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</si>
  <si>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</si>
  <si>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</si>
  <si>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</si>
  <si>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</si>
  <si>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</si>
  <si>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</si>
  <si>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</si>
  <si>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</si>
  <si>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</si>
  <si>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</si>
  <si>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</si>
  <si>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</si>
  <si>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</si>
  <si>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</si>
  <si>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</si>
  <si>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</si>
  <si>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</si>
  <si>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</si>
  <si>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</si>
  <si>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</si>
  <si>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</si>
  <si>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</si>
  <si>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</si>
  <si>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</si>
  <si>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</si>
  <si>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</si>
  <si>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</si>
  <si>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</si>
  <si>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</si>
  <si>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</si>
  <si>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</si>
  <si>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</si>
  <si>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</si>
  <si>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</si>
  <si>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</si>
  <si>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</si>
  <si>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</si>
  <si>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</si>
  <si>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</si>
  <si>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</si>
  <si>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</si>
  <si>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</si>
  <si>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</si>
  <si>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</si>
  <si>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</si>
  <si>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</si>
  <si>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</si>
  <si>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</si>
  <si>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</si>
  <si>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</si>
  <si>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</si>
  <si>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</si>
  <si>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</si>
  <si>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</si>
  <si>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</si>
  <si>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</si>
  <si>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</si>
  <si>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</si>
  <si>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</si>
  <si>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VODICE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</si>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</sst>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2608914.7000000007</v>
      </c>
      <c r="D2" s="7">
        <f>'PR-RAS'!E6</f>
        <v>2746778.67</v>
      </c>
      <c r="E2" s="7">
        <v>0</v>
      </c>
      <c r="F2" s="7">
        <v>0</v>
      </c>
      <c r="G2" s="8">
        <f t="shared" ref="G2:G274" si="0">(B2/1000)*(C2*1+D2*2)</f>
        <v>8102.4720400000015</v>
      </c>
      <c r="H2" s="8">
        <f t="shared" ref="H2:H274" si="1">ABS(C2-ROUND(C2,0))+ABS(D2-ROUND(D2,0))</f>
        <v>0.62999999942258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2296435.3600000003</v>
      </c>
      <c r="D45" s="2">
        <f>'PR-RAS'!E49</f>
        <v>2434574.4900000002</v>
      </c>
      <c r="E45" s="2">
        <v>0</v>
      </c>
      <c r="F45" s="2">
        <v>0</v>
      </c>
      <c r="G45" s="3">
        <f t="shared" si="0"/>
        <v>315285.71096</v>
      </c>
      <c r="H45" s="3">
        <f t="shared" si="1"/>
        <v>0.85000000055879354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4638.6400000000003</v>
      </c>
      <c r="D49" s="2">
        <f>'PR-RAS'!E53</f>
        <v>0</v>
      </c>
      <c r="E49" s="2">
        <v>0</v>
      </c>
      <c r="F49" s="2">
        <v>0</v>
      </c>
      <c r="G49" s="3">
        <f t="shared" si="0"/>
        <v>222.65472000000003</v>
      </c>
      <c r="H49" s="3">
        <f t="shared" si="1"/>
        <v>0.35999999999967258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4638.6400000000003</v>
      </c>
      <c r="D52" s="2">
        <f>'PR-RAS'!E56</f>
        <v>0</v>
      </c>
      <c r="E52" s="2">
        <v>0</v>
      </c>
      <c r="F52" s="2">
        <v>0</v>
      </c>
      <c r="G52" s="3">
        <f t="shared" si="0"/>
        <v>236.57064</v>
      </c>
      <c r="H52" s="3">
        <f t="shared" si="1"/>
        <v>0.35999999999967258</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2257837.7200000002</v>
      </c>
      <c r="D64" s="2">
        <f>'PR-RAS'!E68</f>
        <v>2434574.4900000002</v>
      </c>
      <c r="E64" s="2">
        <v>0</v>
      </c>
      <c r="F64" s="2">
        <v>0</v>
      </c>
      <c r="G64" s="3">
        <f t="shared" si="0"/>
        <v>449000.16210000007</v>
      </c>
      <c r="H64" s="3">
        <f t="shared" si="1"/>
        <v>0.77000000001862645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2256577.7200000002</v>
      </c>
      <c r="D65" s="2">
        <f>'PR-RAS'!E69</f>
        <v>2424098.41</v>
      </c>
      <c r="E65" s="2">
        <v>0</v>
      </c>
      <c r="F65" s="2">
        <v>0</v>
      </c>
      <c r="G65" s="3">
        <f t="shared" si="0"/>
        <v>454705.57056000008</v>
      </c>
      <c r="H65" s="3">
        <f t="shared" si="1"/>
        <v>0.68999999994412065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1260</v>
      </c>
      <c r="D66" s="2">
        <f>'PR-RAS'!E70</f>
        <v>10476.08</v>
      </c>
      <c r="E66" s="2">
        <v>0</v>
      </c>
      <c r="F66" s="2">
        <v>0</v>
      </c>
      <c r="G66" s="3">
        <f t="shared" si="0"/>
        <v>1443.7904000000001</v>
      </c>
      <c r="H66" s="3">
        <f t="shared" si="1"/>
        <v>7.999999999992724E-2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33959</v>
      </c>
      <c r="D70" s="2">
        <f>'PR-RAS'!E74</f>
        <v>0</v>
      </c>
      <c r="E70" s="2">
        <v>0</v>
      </c>
      <c r="F70" s="2">
        <v>0</v>
      </c>
      <c r="G70" s="3">
        <f t="shared" si="0"/>
        <v>2343.1710000000003</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33959</v>
      </c>
      <c r="D71" s="2">
        <f>'PR-RAS'!E75</f>
        <v>0</v>
      </c>
      <c r="E71" s="2">
        <v>0</v>
      </c>
      <c r="F71" s="2">
        <v>0</v>
      </c>
      <c r="G71" s="3">
        <f t="shared" si="0"/>
        <v>2377.13</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163.19999999999999</v>
      </c>
      <c r="D102" s="2">
        <f>'PR-RAS'!E106</f>
        <v>8494.42</v>
      </c>
      <c r="E102" s="2">
        <v>0</v>
      </c>
      <c r="F102" s="2">
        <v>0</v>
      </c>
      <c r="G102" s="3">
        <f t="shared" si="0"/>
        <v>1732.3560400000001</v>
      </c>
      <c r="H102" s="3">
        <f t="shared" si="1"/>
        <v>0.62000000000006139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163.19999999999999</v>
      </c>
      <c r="D108" s="2">
        <f>'PR-RAS'!E112</f>
        <v>8494.42</v>
      </c>
      <c r="E108" s="2">
        <v>0</v>
      </c>
      <c r="F108" s="2">
        <v>0</v>
      </c>
      <c r="G108" s="3">
        <f t="shared" si="0"/>
        <v>1835.26828</v>
      </c>
      <c r="H108" s="3">
        <f t="shared" si="1"/>
        <v>0.62000000000006139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163.19999999999999</v>
      </c>
      <c r="D113" s="2">
        <f>'PR-RAS'!E117</f>
        <v>8494.42</v>
      </c>
      <c r="E113" s="2">
        <v>0</v>
      </c>
      <c r="F113" s="2">
        <v>0</v>
      </c>
      <c r="G113" s="3">
        <f t="shared" si="0"/>
        <v>1921.0284800000002</v>
      </c>
      <c r="H113" s="3">
        <f t="shared" si="1"/>
        <v>0.62000000000006139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312316.14</v>
      </c>
      <c r="D130" s="2">
        <f>'PR-RAS'!E134</f>
        <v>303709.76</v>
      </c>
      <c r="E130" s="2">
        <v>0</v>
      </c>
      <c r="F130" s="2">
        <v>0</v>
      </c>
      <c r="G130" s="3">
        <f t="shared" si="0"/>
        <v>118645.90014000001</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312316.14</v>
      </c>
      <c r="D131" s="2">
        <f>'PR-RAS'!E135</f>
        <v>303709.76</v>
      </c>
      <c r="E131" s="2">
        <v>0</v>
      </c>
      <c r="F131" s="2">
        <v>0</v>
      </c>
      <c r="G131" s="3">
        <f t="shared" si="0"/>
        <v>119565.6358</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249532.39</v>
      </c>
      <c r="D132" s="2">
        <f>'PR-RAS'!E136</f>
        <v>281762.76</v>
      </c>
      <c r="E132" s="2">
        <v>0</v>
      </c>
      <c r="F132" s="2">
        <v>0</v>
      </c>
      <c r="G132" s="3">
        <f t="shared" si="0"/>
        <v>106510.58621000001</v>
      </c>
      <c r="H132" s="3">
        <f t="shared" si="1"/>
        <v>0.63000000000465661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62783.75</v>
      </c>
      <c r="D133" s="2">
        <f>'PR-RAS'!E137</f>
        <v>21947</v>
      </c>
      <c r="E133" s="2">
        <v>0</v>
      </c>
      <c r="F133" s="2">
        <v>0</v>
      </c>
      <c r="G133" s="3">
        <f t="shared" si="0"/>
        <v>14081.463000000002</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2537972.5899999994</v>
      </c>
      <c r="D148" s="2">
        <f>'PR-RAS'!E152</f>
        <v>2921831.7600000002</v>
      </c>
      <c r="E148" s="2">
        <v>0</v>
      </c>
      <c r="F148" s="2">
        <v>0</v>
      </c>
      <c r="G148" s="3">
        <f t="shared" si="0"/>
        <v>1232100.5081699998</v>
      </c>
      <c r="H148" s="3">
        <f t="shared" si="1"/>
        <v>0.65000000037252903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2033562.4</v>
      </c>
      <c r="D149" s="2">
        <f>'PR-RAS'!E153</f>
        <v>2425471.87</v>
      </c>
      <c r="E149" s="2">
        <v>0</v>
      </c>
      <c r="F149" s="2">
        <v>0</v>
      </c>
      <c r="G149" s="3">
        <f t="shared" si="0"/>
        <v>1018906.9087200001</v>
      </c>
      <c r="H149" s="3">
        <f t="shared" si="1"/>
        <v>0.52999999979510903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1680706.39</v>
      </c>
      <c r="D150" s="2">
        <f>'PR-RAS'!E154</f>
        <v>2016155.97</v>
      </c>
      <c r="E150" s="2">
        <v>0</v>
      </c>
      <c r="F150" s="2">
        <v>0</v>
      </c>
      <c r="G150" s="3">
        <f t="shared" si="0"/>
        <v>851239.73116999993</v>
      </c>
      <c r="H150" s="3">
        <f t="shared" si="1"/>
        <v>0.41999999992549419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1680706.39</v>
      </c>
      <c r="D151" s="2">
        <f>'PR-RAS'!E155</f>
        <v>2016155.97</v>
      </c>
      <c r="E151" s="2">
        <v>0</v>
      </c>
      <c r="F151" s="2">
        <v>0</v>
      </c>
      <c r="G151" s="3">
        <f t="shared" si="0"/>
        <v>856952.74950000003</v>
      </c>
      <c r="H151" s="3">
        <f t="shared" si="1"/>
        <v>0.41999999992549419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74748.7</v>
      </c>
      <c r="D155" s="2">
        <f>'PR-RAS'!E159</f>
        <v>75493.52</v>
      </c>
      <c r="E155" s="2">
        <v>0</v>
      </c>
      <c r="F155" s="2">
        <v>0</v>
      </c>
      <c r="G155" s="3">
        <f t="shared" si="0"/>
        <v>34763.303959999997</v>
      </c>
      <c r="H155" s="3">
        <f t="shared" si="1"/>
        <v>0.77999999999883585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278107.31</v>
      </c>
      <c r="D156" s="2">
        <f>'PR-RAS'!E160</f>
        <v>333822.38</v>
      </c>
      <c r="E156" s="2">
        <v>0</v>
      </c>
      <c r="F156" s="2">
        <v>0</v>
      </c>
      <c r="G156" s="3">
        <f t="shared" si="0"/>
        <v>146591.57085000002</v>
      </c>
      <c r="H156" s="3">
        <f t="shared" si="1"/>
        <v>0.69000000000232831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278107.31</v>
      </c>
      <c r="D158" s="2">
        <f>'PR-RAS'!E162</f>
        <v>333822.38</v>
      </c>
      <c r="E158" s="2">
        <v>0</v>
      </c>
      <c r="F158" s="2">
        <v>0</v>
      </c>
      <c r="G158" s="3">
        <f t="shared" si="0"/>
        <v>148483.07499000002</v>
      </c>
      <c r="H158" s="3">
        <f t="shared" si="1"/>
        <v>0.69000000000232831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433400.60999999993</v>
      </c>
      <c r="D160" s="2">
        <f>'PR-RAS'!E164</f>
        <v>454792.03999999992</v>
      </c>
      <c r="E160" s="2">
        <v>0</v>
      </c>
      <c r="F160" s="2">
        <v>0</v>
      </c>
      <c r="G160" s="3">
        <f t="shared" si="0"/>
        <v>213534.56570999997</v>
      </c>
      <c r="H160" s="3">
        <f t="shared" si="1"/>
        <v>0.42999999999301508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67117.909999999989</v>
      </c>
      <c r="D161" s="2">
        <f>'PR-RAS'!E165</f>
        <v>57589.2</v>
      </c>
      <c r="E161" s="2">
        <v>0</v>
      </c>
      <c r="F161" s="2">
        <v>0</v>
      </c>
      <c r="G161" s="3">
        <f t="shared" si="0"/>
        <v>29167.409599999999</v>
      </c>
      <c r="H161" s="3">
        <f t="shared" si="1"/>
        <v>0.29000000000814907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7270.67</v>
      </c>
      <c r="D162" s="2">
        <f>'PR-RAS'!E166</f>
        <v>7025.41</v>
      </c>
      <c r="E162" s="2">
        <v>0</v>
      </c>
      <c r="F162" s="2">
        <v>0</v>
      </c>
      <c r="G162" s="3">
        <f t="shared" si="0"/>
        <v>3432.7598899999998</v>
      </c>
      <c r="H162" s="3">
        <f t="shared" si="1"/>
        <v>0.73999999999978172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57162.02</v>
      </c>
      <c r="D163" s="2">
        <f>'PR-RAS'!E167</f>
        <v>47744.49</v>
      </c>
      <c r="E163" s="2">
        <v>0</v>
      </c>
      <c r="F163" s="2">
        <v>0</v>
      </c>
      <c r="G163" s="3">
        <f t="shared" si="0"/>
        <v>24729.462</v>
      </c>
      <c r="H163" s="3">
        <f t="shared" si="1"/>
        <v>0.50999999999476131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1031</v>
      </c>
      <c r="D164" s="2">
        <f>'PR-RAS'!E168</f>
        <v>1046.5</v>
      </c>
      <c r="E164" s="2">
        <v>0</v>
      </c>
      <c r="F164" s="2">
        <v>0</v>
      </c>
      <c r="G164" s="3">
        <f t="shared" si="0"/>
        <v>509.21200000000005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1654.22</v>
      </c>
      <c r="D165" s="2">
        <f>'PR-RAS'!E169</f>
        <v>1772.8</v>
      </c>
      <c r="E165" s="2">
        <v>0</v>
      </c>
      <c r="F165" s="2">
        <v>0</v>
      </c>
      <c r="G165" s="3">
        <f t="shared" si="0"/>
        <v>852.77048000000002</v>
      </c>
      <c r="H165" s="3">
        <f t="shared" si="1"/>
        <v>0.42000000000007276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210944.13</v>
      </c>
      <c r="D166" s="2">
        <f>'PR-RAS'!E170</f>
        <v>217978.63999999998</v>
      </c>
      <c r="E166" s="2">
        <v>0</v>
      </c>
      <c r="F166" s="2">
        <v>0</v>
      </c>
      <c r="G166" s="3">
        <f t="shared" si="0"/>
        <v>106738.73264999999</v>
      </c>
      <c r="H166" s="3">
        <f t="shared" si="1"/>
        <v>0.4900000000197906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19479.939999999999</v>
      </c>
      <c r="D167" s="2">
        <f>'PR-RAS'!E171</f>
        <v>18209.599999999999</v>
      </c>
      <c r="E167" s="2">
        <v>0</v>
      </c>
      <c r="F167" s="2">
        <v>0</v>
      </c>
      <c r="G167" s="3">
        <f t="shared" si="0"/>
        <v>9279.2572400000008</v>
      </c>
      <c r="H167" s="3">
        <f t="shared" si="1"/>
        <v>0.46000000000276486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146146.81</v>
      </c>
      <c r="D168" s="2">
        <f>'PR-RAS'!E172</f>
        <v>152273.79999999999</v>
      </c>
      <c r="E168" s="2">
        <v>0</v>
      </c>
      <c r="F168" s="2">
        <v>0</v>
      </c>
      <c r="G168" s="3">
        <f t="shared" si="0"/>
        <v>75265.966469999999</v>
      </c>
      <c r="H168" s="3">
        <f t="shared" si="1"/>
        <v>0.39000000001396984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36290.730000000003</v>
      </c>
      <c r="D169" s="2">
        <f>'PR-RAS'!E173</f>
        <v>40324.160000000003</v>
      </c>
      <c r="E169" s="2">
        <v>0</v>
      </c>
      <c r="F169" s="2">
        <v>0</v>
      </c>
      <c r="G169" s="3">
        <f t="shared" si="0"/>
        <v>19645.760400000003</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8402.66</v>
      </c>
      <c r="D170" s="2">
        <f>'PR-RAS'!E174</f>
        <v>6200.68</v>
      </c>
      <c r="E170" s="2">
        <v>0</v>
      </c>
      <c r="F170" s="2">
        <v>0</v>
      </c>
      <c r="G170" s="3">
        <f t="shared" si="0"/>
        <v>3515.8793800000003</v>
      </c>
      <c r="H170" s="3">
        <f t="shared" si="1"/>
        <v>0.65999999999985448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623.99</v>
      </c>
      <c r="D171" s="2">
        <f>'PR-RAS'!E175</f>
        <v>0</v>
      </c>
      <c r="E171" s="2">
        <v>0</v>
      </c>
      <c r="F171" s="2">
        <v>0</v>
      </c>
      <c r="G171" s="3">
        <f t="shared" si="0"/>
        <v>106.07830000000001</v>
      </c>
      <c r="H171" s="3">
        <f t="shared" si="1"/>
        <v>9.9999999999909051E-3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970.4</v>
      </c>
      <c r="E173" s="2">
        <v>0</v>
      </c>
      <c r="F173" s="2">
        <v>0</v>
      </c>
      <c r="G173" s="3">
        <f t="shared" si="0"/>
        <v>333.81759999999997</v>
      </c>
      <c r="H173" s="3">
        <f t="shared" si="1"/>
        <v>0.39999999999997726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143938.53</v>
      </c>
      <c r="D174" s="2">
        <f>'PR-RAS'!E178</f>
        <v>169172.81999999998</v>
      </c>
      <c r="E174" s="2">
        <v>0</v>
      </c>
      <c r="F174" s="2">
        <v>0</v>
      </c>
      <c r="G174" s="3">
        <f t="shared" si="0"/>
        <v>83435.161409999986</v>
      </c>
      <c r="H174" s="3">
        <f t="shared" si="1"/>
        <v>0.65000000002328306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85114.66</v>
      </c>
      <c r="D175" s="2">
        <f>'PR-RAS'!E179</f>
        <v>98962.31</v>
      </c>
      <c r="E175" s="2">
        <v>0</v>
      </c>
      <c r="F175" s="2">
        <v>0</v>
      </c>
      <c r="G175" s="3">
        <f t="shared" si="0"/>
        <v>49248.834719999999</v>
      </c>
      <c r="H175" s="3">
        <f t="shared" si="1"/>
        <v>0.64999999999417923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18204.97</v>
      </c>
      <c r="D176" s="2">
        <f>'PR-RAS'!E180</f>
        <v>32065.67</v>
      </c>
      <c r="E176" s="2">
        <v>0</v>
      </c>
      <c r="F176" s="2">
        <v>0</v>
      </c>
      <c r="G176" s="3">
        <f t="shared" si="0"/>
        <v>14408.854249999999</v>
      </c>
      <c r="H176" s="3">
        <f t="shared" si="1"/>
        <v>0.36000000000058208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16449.009999999998</v>
      </c>
      <c r="D178" s="2">
        <f>'PR-RAS'!E182</f>
        <v>16378.76</v>
      </c>
      <c r="E178" s="2">
        <v>0</v>
      </c>
      <c r="F178" s="2">
        <v>0</v>
      </c>
      <c r="G178" s="3">
        <f t="shared" si="0"/>
        <v>8709.5558099999998</v>
      </c>
      <c r="H178" s="3">
        <f t="shared" si="1"/>
        <v>0.24999999999818101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1386.21</v>
      </c>
      <c r="D180" s="2">
        <f>'PR-RAS'!E184</f>
        <v>3073.9</v>
      </c>
      <c r="E180" s="2">
        <v>0</v>
      </c>
      <c r="F180" s="2">
        <v>0</v>
      </c>
      <c r="G180" s="3">
        <f t="shared" si="0"/>
        <v>1348.58779</v>
      </c>
      <c r="H180" s="3">
        <f t="shared" si="1"/>
        <v>0.30999999999994543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10500.54</v>
      </c>
      <c r="D181" s="2">
        <f>'PR-RAS'!E185</f>
        <v>4279.22</v>
      </c>
      <c r="E181" s="2">
        <v>0</v>
      </c>
      <c r="F181" s="2">
        <v>0</v>
      </c>
      <c r="G181" s="3">
        <f t="shared" si="0"/>
        <v>3430.6164000000003</v>
      </c>
      <c r="H181" s="3">
        <f t="shared" si="1"/>
        <v>0.67999999999938154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8322.2099999999991</v>
      </c>
      <c r="D182" s="2">
        <f>'PR-RAS'!E186</f>
        <v>9991.86</v>
      </c>
      <c r="E182" s="2">
        <v>0</v>
      </c>
      <c r="F182" s="2">
        <v>0</v>
      </c>
      <c r="G182" s="3">
        <f t="shared" si="0"/>
        <v>5123.3733299999994</v>
      </c>
      <c r="H182" s="3">
        <f t="shared" si="1"/>
        <v>0.34999999999854481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3960.93</v>
      </c>
      <c r="D183" s="2">
        <f>'PR-RAS'!E187</f>
        <v>4421.1000000000004</v>
      </c>
      <c r="E183" s="2">
        <v>0</v>
      </c>
      <c r="F183" s="2">
        <v>0</v>
      </c>
      <c r="G183" s="3">
        <f t="shared" si="0"/>
        <v>2330.16966</v>
      </c>
      <c r="H183" s="3">
        <f t="shared" si="1"/>
        <v>0.17000000000052751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11400.039999999999</v>
      </c>
      <c r="D190" s="2">
        <f>'PR-RAS'!E194</f>
        <v>10051.379999999999</v>
      </c>
      <c r="E190" s="2">
        <v>0</v>
      </c>
      <c r="F190" s="2">
        <v>0</v>
      </c>
      <c r="G190" s="3">
        <f t="shared" si="0"/>
        <v>5954.029199999999</v>
      </c>
      <c r="H190" s="3">
        <f t="shared" si="1"/>
        <v>0.41999999999825377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2582.1999999999998</v>
      </c>
      <c r="D192" s="2">
        <f>'PR-RAS'!E196</f>
        <v>2582.1999999999998</v>
      </c>
      <c r="E192" s="2">
        <v>0</v>
      </c>
      <c r="F192" s="2">
        <v>0</v>
      </c>
      <c r="G192" s="3">
        <f t="shared" si="0"/>
        <v>1479.6006</v>
      </c>
      <c r="H192" s="3">
        <f t="shared" si="1"/>
        <v>0.3999999999996362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439.1</v>
      </c>
      <c r="D193" s="2">
        <f>'PR-RAS'!E197</f>
        <v>350</v>
      </c>
      <c r="E193" s="2">
        <v>0</v>
      </c>
      <c r="F193" s="2">
        <v>0</v>
      </c>
      <c r="G193" s="3">
        <f t="shared" si="0"/>
        <v>218.7072</v>
      </c>
      <c r="H193" s="3">
        <f t="shared" si="1"/>
        <v>0.10000000000002274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278.08999999999997</v>
      </c>
      <c r="D194" s="2">
        <f>'PR-RAS'!E198</f>
        <v>220</v>
      </c>
      <c r="E194" s="2">
        <v>0</v>
      </c>
      <c r="F194" s="2">
        <v>0</v>
      </c>
      <c r="G194" s="3">
        <f t="shared" si="0"/>
        <v>138.59136999999998</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7985.18</v>
      </c>
      <c r="D195" s="2">
        <f>'PR-RAS'!E199</f>
        <v>5740.29</v>
      </c>
      <c r="E195" s="2">
        <v>0</v>
      </c>
      <c r="F195" s="2">
        <v>0</v>
      </c>
      <c r="G195" s="3">
        <f t="shared" si="0"/>
        <v>3776.3574400000007</v>
      </c>
      <c r="H195" s="3">
        <f t="shared" si="1"/>
        <v>0.47000000000025466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115.47</v>
      </c>
      <c r="D197" s="2">
        <f>'PR-RAS'!E201</f>
        <v>1158.8900000000001</v>
      </c>
      <c r="E197" s="2">
        <v>0</v>
      </c>
      <c r="F197" s="2">
        <v>0</v>
      </c>
      <c r="G197" s="3">
        <f t="shared" si="0"/>
        <v>476.91700000000003</v>
      </c>
      <c r="H197" s="3">
        <f t="shared" si="1"/>
        <v>0.57999999999989882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38.5</v>
      </c>
      <c r="D198" s="2">
        <f>'PR-RAS'!E202</f>
        <v>0</v>
      </c>
      <c r="E198" s="2">
        <v>0</v>
      </c>
      <c r="F198" s="2">
        <v>0</v>
      </c>
      <c r="G198" s="3">
        <f t="shared" si="0"/>
        <v>7.5845000000000002</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38.5</v>
      </c>
      <c r="D212" s="2">
        <f>'PR-RAS'!E216</f>
        <v>0</v>
      </c>
      <c r="E212" s="2">
        <v>0</v>
      </c>
      <c r="F212" s="2">
        <v>0</v>
      </c>
      <c r="G212" s="3">
        <f t="shared" si="0"/>
        <v>8.1234999999999999</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38.5</v>
      </c>
      <c r="D213" s="2">
        <f>'PR-RAS'!E217</f>
        <v>0</v>
      </c>
      <c r="E213" s="2">
        <v>0</v>
      </c>
      <c r="F213" s="2">
        <v>0</v>
      </c>
      <c r="G213" s="3">
        <f t="shared" si="0"/>
        <v>8.161999999999999</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26243.279999999999</v>
      </c>
      <c r="D226" s="2">
        <f>'PR-RAS'!E230</f>
        <v>0</v>
      </c>
      <c r="E226" s="2">
        <v>0</v>
      </c>
      <c r="F226" s="2">
        <v>0</v>
      </c>
      <c r="G226" s="3">
        <f t="shared" si="0"/>
        <v>5904.7380000000003</v>
      </c>
      <c r="H226" s="3">
        <f t="shared" si="1"/>
        <v>0.27999999999883585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26243.279999999999</v>
      </c>
      <c r="D227" s="2">
        <f>'PR-RAS'!E231</f>
        <v>0</v>
      </c>
      <c r="E227" s="2">
        <v>0</v>
      </c>
      <c r="F227" s="2">
        <v>0</v>
      </c>
      <c r="G227" s="3">
        <f t="shared" si="0"/>
        <v>5930.98128</v>
      </c>
      <c r="H227" s="3">
        <f t="shared" si="1"/>
        <v>0.27999999999883585</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26243.279999999999</v>
      </c>
      <c r="D228" s="2">
        <f>'PR-RAS'!E232</f>
        <v>0</v>
      </c>
      <c r="E228" s="2">
        <v>0</v>
      </c>
      <c r="F228" s="2">
        <v>0</v>
      </c>
      <c r="G228" s="3">
        <f t="shared" si="0"/>
        <v>5957.2245599999997</v>
      </c>
      <c r="H228" s="3">
        <f t="shared" si="1"/>
        <v>0.27999999999883585</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43220.299999999996</v>
      </c>
      <c r="D258" s="2">
        <f>'PR-RAS'!E262</f>
        <v>40217.85</v>
      </c>
      <c r="E258" s="2">
        <v>0</v>
      </c>
      <c r="F258" s="2">
        <v>0</v>
      </c>
      <c r="G258" s="3">
        <f t="shared" si="0"/>
        <v>31779.592000000001</v>
      </c>
      <c r="H258" s="3">
        <f t="shared" si="1"/>
        <v>0.44999999999708962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43220.299999999996</v>
      </c>
      <c r="D265" s="2">
        <f>'PR-RAS'!E269</f>
        <v>40217.85</v>
      </c>
      <c r="E265" s="2">
        <v>0</v>
      </c>
      <c r="F265" s="2">
        <v>0</v>
      </c>
      <c r="G265" s="3">
        <f t="shared" si="0"/>
        <v>32645.184000000001</v>
      </c>
      <c r="H265" s="3">
        <f t="shared" si="1"/>
        <v>0.44999999999708962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833.96</v>
      </c>
      <c r="D266" s="2">
        <f>'PR-RAS'!E270</f>
        <v>1871.36</v>
      </c>
      <c r="E266" s="2">
        <v>0</v>
      </c>
      <c r="F266" s="2">
        <v>0</v>
      </c>
      <c r="G266" s="3">
        <f t="shared" si="0"/>
        <v>1212.8202000000001</v>
      </c>
      <c r="H266" s="3">
        <f t="shared" si="1"/>
        <v>0.39999999999986358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42386.34</v>
      </c>
      <c r="D267" s="2">
        <f>'PR-RAS'!E271</f>
        <v>38346.49</v>
      </c>
      <c r="E267" s="2">
        <v>0</v>
      </c>
      <c r="F267" s="2">
        <v>0</v>
      </c>
      <c r="G267" s="3">
        <f t="shared" si="0"/>
        <v>31675.099119999999</v>
      </c>
      <c r="H267" s="3">
        <f t="shared" si="1"/>
        <v>0.82999999999447027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1507.5</v>
      </c>
      <c r="D269" s="2">
        <f>'PR-RAS'!E273</f>
        <v>1350</v>
      </c>
      <c r="E269" s="2">
        <v>0</v>
      </c>
      <c r="F269" s="2">
        <v>0</v>
      </c>
      <c r="G269" s="3">
        <f t="shared" si="0"/>
        <v>1127.6100000000001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1507.5</v>
      </c>
      <c r="D270" s="2">
        <f>'PR-RAS'!E274</f>
        <v>1350</v>
      </c>
      <c r="E270" s="2">
        <v>0</v>
      </c>
      <c r="F270" s="2">
        <v>0</v>
      </c>
      <c r="G270" s="3">
        <f t="shared" si="0"/>
        <v>1131.8175000000001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1507.5</v>
      </c>
      <c r="D272" s="2">
        <f>'PR-RAS'!E276</f>
        <v>1350</v>
      </c>
      <c r="E272" s="2">
        <v>0</v>
      </c>
      <c r="F272" s="2">
        <v>0</v>
      </c>
      <c r="G272" s="3">
        <f t="shared" si="0"/>
        <v>1140.2325000000001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2537972.5899999994</v>
      </c>
      <c r="D295" s="2">
        <f>'PR-RAS'!E299</f>
        <v>2921831.7600000002</v>
      </c>
      <c r="E295" s="2">
        <v>0</v>
      </c>
      <c r="F295" s="2">
        <v>0</v>
      </c>
      <c r="G295" s="3">
        <f t="shared" si="12"/>
        <v>2464201.0163399996</v>
      </c>
      <c r="H295" s="3">
        <f t="shared" si="13"/>
        <v>0.65000000037252903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70942.110000001267</v>
      </c>
      <c r="D296" s="2">
        <f>'PR-RAS'!E300</f>
        <v>0</v>
      </c>
      <c r="E296" s="2">
        <v>0</v>
      </c>
      <c r="F296" s="2">
        <v>0</v>
      </c>
      <c r="G296" s="3">
        <f t="shared" si="12"/>
        <v>20927.922450000373</v>
      </c>
      <c r="H296" s="3">
        <f t="shared" si="13"/>
        <v>0.1100000012665987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175053.09000000032</v>
      </c>
      <c r="E297" s="2">
        <v>0</v>
      </c>
      <c r="F297" s="2">
        <v>0</v>
      </c>
      <c r="G297" s="3">
        <f t="shared" si="12"/>
        <v>103631.42928000019</v>
      </c>
      <c r="H297" s="3">
        <f t="shared" si="13"/>
        <v>9.0000000316649675E-2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9601.7900000000009</v>
      </c>
      <c r="D298" s="2">
        <f>'PR-RAS'!E302</f>
        <v>824.37</v>
      </c>
      <c r="E298" s="2">
        <v>0</v>
      </c>
      <c r="F298" s="2">
        <v>0</v>
      </c>
      <c r="G298" s="3">
        <f t="shared" si="12"/>
        <v>3341.4074100000003</v>
      </c>
      <c r="H298" s="3">
        <f t="shared" si="13"/>
        <v>0.57999999999913143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184727.07</v>
      </c>
      <c r="E300" s="2">
        <v>0</v>
      </c>
      <c r="F300" s="2">
        <v>0</v>
      </c>
      <c r="G300" s="3">
        <f t="shared" si="12"/>
        <v>110466.78786</v>
      </c>
      <c r="H300" s="3">
        <f t="shared" si="13"/>
        <v>7.0000000006984919E-2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79719.53</v>
      </c>
      <c r="D355" s="2">
        <f>'PR-RAS'!E360</f>
        <v>24454.81</v>
      </c>
      <c r="E355" s="2">
        <v>0</v>
      </c>
      <c r="F355" s="2">
        <v>0</v>
      </c>
      <c r="G355" s="3">
        <f t="shared" si="12"/>
        <v>45534.719099999995</v>
      </c>
      <c r="H355" s="3">
        <f t="shared" si="13"/>
        <v>0.65999999999985448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79719.53</v>
      </c>
      <c r="D368" s="2">
        <f>'PR-RAS'!E373</f>
        <v>24454.81</v>
      </c>
      <c r="E368" s="2">
        <v>0</v>
      </c>
      <c r="F368" s="2">
        <v>0</v>
      </c>
      <c r="G368" s="3">
        <f t="shared" si="12"/>
        <v>47206.898049999996</v>
      </c>
      <c r="H368" s="3">
        <f t="shared" si="13"/>
        <v>0.65999999999985448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78459.53</v>
      </c>
      <c r="D374" s="2">
        <f>'PR-RAS'!E379</f>
        <v>23194.81</v>
      </c>
      <c r="E374" s="2">
        <v>0</v>
      </c>
      <c r="F374" s="2">
        <v>0</v>
      </c>
      <c r="G374" s="3">
        <f t="shared" si="12"/>
        <v>46568.732949999998</v>
      </c>
      <c r="H374" s="3">
        <f t="shared" si="13"/>
        <v>0.65999999999985448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15675.78</v>
      </c>
      <c r="D375" s="2">
        <f>'PR-RAS'!E380</f>
        <v>0</v>
      </c>
      <c r="E375" s="2">
        <v>0</v>
      </c>
      <c r="F375" s="2">
        <v>0</v>
      </c>
      <c r="G375" s="3">
        <f t="shared" si="12"/>
        <v>5862.74172</v>
      </c>
      <c r="H375" s="3">
        <f t="shared" si="13"/>
        <v>0.21999999999934516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62783.75</v>
      </c>
      <c r="D377" s="2">
        <f>'PR-RAS'!E382</f>
        <v>23194.81</v>
      </c>
      <c r="E377" s="2">
        <v>0</v>
      </c>
      <c r="F377" s="2">
        <v>0</v>
      </c>
      <c r="G377" s="3">
        <f t="shared" si="12"/>
        <v>41049.187119999995</v>
      </c>
      <c r="H377" s="3">
        <f t="shared" si="13"/>
        <v>0.43999999999869033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1260</v>
      </c>
      <c r="D388" s="2">
        <f>'PR-RAS'!E393</f>
        <v>1260</v>
      </c>
      <c r="E388" s="2">
        <v>0</v>
      </c>
      <c r="F388" s="2">
        <v>0</v>
      </c>
      <c r="G388" s="3">
        <f t="shared" si="12"/>
        <v>1462.8600000000001</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1260</v>
      </c>
      <c r="D389" s="2">
        <f>'PR-RAS'!E394</f>
        <v>1260</v>
      </c>
      <c r="E389" s="2">
        <v>0</v>
      </c>
      <c r="F389" s="2">
        <v>0</v>
      </c>
      <c r="G389" s="3">
        <f t="shared" si="12"/>
        <v>1466.64</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79719.53</v>
      </c>
      <c r="D413" s="2">
        <f>'PR-RAS'!E418</f>
        <v>24454.81</v>
      </c>
      <c r="E413" s="2">
        <v>0</v>
      </c>
      <c r="F413" s="2">
        <v>0</v>
      </c>
      <c r="G413" s="3">
        <f t="shared" si="12"/>
        <v>52995.209799999997</v>
      </c>
      <c r="H413" s="3">
        <f t="shared" si="13"/>
        <v>0.65999999999985448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2608914.7000000007</v>
      </c>
      <c r="D417" s="2">
        <f>'PR-RAS'!E422</f>
        <v>2746778.67</v>
      </c>
      <c r="E417" s="2">
        <v>0</v>
      </c>
      <c r="F417" s="2">
        <v>0</v>
      </c>
      <c r="G417" s="3">
        <f t="shared" si="12"/>
        <v>3370628.3686400005</v>
      </c>
      <c r="H417" s="3">
        <f t="shared" si="13"/>
        <v>0.62999999942258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2617692.1199999992</v>
      </c>
      <c r="D418" s="2">
        <f>'PR-RAS'!E423</f>
        <v>2946286.5700000003</v>
      </c>
      <c r="E418" s="2">
        <v>0</v>
      </c>
      <c r="F418" s="2">
        <v>0</v>
      </c>
      <c r="G418" s="3">
        <f t="shared" si="12"/>
        <v>3548780.6134199998</v>
      </c>
      <c r="H418" s="3">
        <f t="shared" si="13"/>
        <v>0.54999999888241291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8777.4199999985285</v>
      </c>
      <c r="D420" s="2">
        <f>'PR-RAS'!E425</f>
        <v>199507.90000000037</v>
      </c>
      <c r="E420" s="2">
        <v>0</v>
      </c>
      <c r="F420" s="2">
        <v>0</v>
      </c>
      <c r="G420" s="3">
        <f t="shared" si="12"/>
        <v>170865.35917999968</v>
      </c>
      <c r="H420" s="3">
        <f t="shared" si="13"/>
        <v>0.5199999981559813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9601.7900000000009</v>
      </c>
      <c r="D421" s="2">
        <f>'PR-RAS'!E426</f>
        <v>824.37</v>
      </c>
      <c r="E421" s="2">
        <v>0</v>
      </c>
      <c r="F421" s="2">
        <v>0</v>
      </c>
      <c r="G421" s="3">
        <f t="shared" si="12"/>
        <v>4725.2226000000001</v>
      </c>
      <c r="H421" s="3">
        <f t="shared" si="13"/>
        <v>0.57999999999913143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184727.07</v>
      </c>
      <c r="E423" s="2">
        <v>0</v>
      </c>
      <c r="F423" s="2">
        <v>0</v>
      </c>
      <c r="G423" s="3">
        <f t="shared" si="12"/>
        <v>155909.64708</v>
      </c>
      <c r="H423" s="3">
        <f t="shared" si="13"/>
        <v>7.0000000006984919E-2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2608914.7000000007</v>
      </c>
      <c r="D637" s="2">
        <f>'PR-RAS'!E643</f>
        <v>2746778.67</v>
      </c>
      <c r="E637" s="2">
        <v>0</v>
      </c>
      <c r="F637" s="2">
        <v>0</v>
      </c>
      <c r="G637" s="3">
        <f t="shared" si="14"/>
        <v>5153172.2174400007</v>
      </c>
      <c r="H637" s="3">
        <f t="shared" si="15"/>
        <v>0.62999999942258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2617692.1199999992</v>
      </c>
      <c r="D638" s="2">
        <f>'PR-RAS'!E644</f>
        <v>2946286.5700000003</v>
      </c>
      <c r="E638" s="2">
        <v>0</v>
      </c>
      <c r="F638" s="2">
        <v>0</v>
      </c>
      <c r="G638" s="3">
        <f t="shared" si="14"/>
        <v>5421038.9706199998</v>
      </c>
      <c r="H638" s="3">
        <f t="shared" si="15"/>
        <v>0.54999999888241291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8777.4199999985285</v>
      </c>
      <c r="D640" s="2">
        <f>'PR-RAS'!E646</f>
        <v>199507.90000000037</v>
      </c>
      <c r="E640" s="2">
        <v>0</v>
      </c>
      <c r="F640" s="2">
        <v>0</v>
      </c>
      <c r="G640" s="3">
        <f t="shared" si="14"/>
        <v>260579.86757999955</v>
      </c>
      <c r="H640" s="3">
        <f t="shared" si="15"/>
        <v>0.5199999981559813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9601.7900000000009</v>
      </c>
      <c r="D641" s="2">
        <f>'PR-RAS'!E647</f>
        <v>824.37</v>
      </c>
      <c r="E641" s="2">
        <v>0</v>
      </c>
      <c r="F641" s="2">
        <v>0</v>
      </c>
      <c r="G641" s="3">
        <f t="shared" si="14"/>
        <v>7200.3392000000003</v>
      </c>
      <c r="H641" s="3">
        <f t="shared" si="15"/>
        <v>0.57999999999913143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824.37000000147236</v>
      </c>
      <c r="D643" s="2">
        <f>'PR-RAS'!E649</f>
        <v>0</v>
      </c>
      <c r="E643" s="2">
        <v>0</v>
      </c>
      <c r="F643" s="2">
        <v>0</v>
      </c>
      <c r="G643" s="3">
        <f t="shared" si="14"/>
        <v>529.24554000094531</v>
      </c>
      <c r="H643" s="3">
        <f t="shared" si="15"/>
        <v>0.37000000147236278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198683.53000000038</v>
      </c>
      <c r="E644" s="2">
        <v>0</v>
      </c>
      <c r="F644" s="2">
        <v>0</v>
      </c>
      <c r="G644" s="3">
        <f t="shared" si="14"/>
        <v>255507.01958000049</v>
      </c>
      <c r="H644" s="3">
        <f t="shared" si="15"/>
        <v>0.46999999962281436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178022.3</v>
      </c>
      <c r="D645" s="2">
        <f>'PR-RAS'!E651</f>
        <v>0</v>
      </c>
      <c r="E645" s="2">
        <v>0</v>
      </c>
      <c r="F645" s="2">
        <v>0</v>
      </c>
      <c r="G645" s="3">
        <f t="shared" si="14"/>
        <v>114646.3612</v>
      </c>
      <c r="H645" s="3">
        <f t="shared" si="15"/>
        <v>0.29999999998835847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85</v>
      </c>
      <c r="D651" s="2">
        <f>'PR-RAS'!E658</f>
        <v>88</v>
      </c>
      <c r="E651" s="2">
        <v>0</v>
      </c>
      <c r="F651" s="2">
        <v>0</v>
      </c>
      <c r="G651" s="3">
        <f t="shared" si="14"/>
        <v>169.65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80</v>
      </c>
      <c r="D653" s="2">
        <f>'PR-RAS'!E660</f>
        <v>84</v>
      </c>
      <c r="E653" s="2">
        <v>0</v>
      </c>
      <c r="F653" s="2">
        <v>0</v>
      </c>
      <c r="G653" s="3">
        <f t="shared" si="14"/>
        <v>161.696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2256577.7200000002</v>
      </c>
      <c r="D676" s="2">
        <f>'PR-RAS'!E683</f>
        <v>2424098.41</v>
      </c>
      <c r="E676" s="2">
        <v>0</v>
      </c>
      <c r="F676" s="2">
        <v>0</v>
      </c>
      <c r="G676" s="3">
        <f t="shared" si="14"/>
        <v>4795722.8145000013</v>
      </c>
      <c r="H676" s="3">
        <f t="shared" si="15"/>
        <v>0.68999999994412065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1260</v>
      </c>
      <c r="D678" s="2">
        <f>'PR-RAS'!E685</f>
        <v>1260</v>
      </c>
      <c r="E678" s="2">
        <v>0</v>
      </c>
      <c r="F678" s="2">
        <v>0</v>
      </c>
      <c r="G678" s="3">
        <f t="shared" si="14"/>
        <v>2559.0600000000004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9216.08</v>
      </c>
      <c r="E679" s="2">
        <v>0</v>
      </c>
      <c r="F679" s="2">
        <v>0</v>
      </c>
      <c r="G679" s="3">
        <f t="shared" si="14"/>
        <v>12497.004480000001</v>
      </c>
      <c r="H679" s="3">
        <f t="shared" si="15"/>
        <v>7.999999999992724E-2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33959</v>
      </c>
      <c r="D695" s="2">
        <f>'PR-RAS'!E702</f>
        <v>0</v>
      </c>
      <c r="E695" s="2">
        <v>0</v>
      </c>
      <c r="F695" s="2">
        <v>0</v>
      </c>
      <c r="G695" s="3">
        <f t="shared" si="14"/>
        <v>23567.545999999998</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163.19999999999999</v>
      </c>
      <c r="D719" s="2">
        <f>'PR-RAS'!E726</f>
        <v>8494.42</v>
      </c>
      <c r="E719" s="2">
        <v>0</v>
      </c>
      <c r="F719" s="2">
        <v>0</v>
      </c>
      <c r="G719" s="3">
        <f t="shared" si="14"/>
        <v>12315.164720000001</v>
      </c>
      <c r="H719" s="3">
        <f t="shared" si="15"/>
        <v>0.62000000000006139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4238.45</v>
      </c>
      <c r="D725" s="2">
        <f>'PR-RAS'!E732</f>
        <v>5823.37</v>
      </c>
      <c r="E725" s="2">
        <v>0</v>
      </c>
      <c r="F725" s="2">
        <v>0</v>
      </c>
      <c r="G725" s="3">
        <f t="shared" si="14"/>
        <v>11500.877559999999</v>
      </c>
      <c r="H725" s="3">
        <f t="shared" si="15"/>
        <v>0.81999999999970896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1324.32</v>
      </c>
      <c r="E726" s="2">
        <v>0</v>
      </c>
      <c r="F726" s="2">
        <v>0</v>
      </c>
      <c r="G726" s="3">
        <f t="shared" si="14"/>
        <v>3200.4399999999996</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57162.02</v>
      </c>
      <c r="D727" s="2">
        <f>'PR-RAS'!E734</f>
        <v>47744.49</v>
      </c>
      <c r="E727" s="2">
        <v>0</v>
      </c>
      <c r="F727" s="2">
        <v>0</v>
      </c>
      <c r="G727" s="3">
        <f t="shared" si="14"/>
        <v>110824.626</v>
      </c>
      <c r="H727" s="3">
        <f t="shared" si="15"/>
        <v>0.50999999999476131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1386.21</v>
      </c>
      <c r="D729" s="2">
        <f>'PR-RAS'!E736</f>
        <v>3073.9</v>
      </c>
      <c r="E729" s="2">
        <v>0</v>
      </c>
      <c r="F729" s="2">
        <v>0</v>
      </c>
      <c r="G729" s="3">
        <f t="shared" si="14"/>
        <v>5484.7592800000002</v>
      </c>
      <c r="H729" s="3">
        <f t="shared" si="15"/>
        <v>0.30999999999994543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1493.06</v>
      </c>
      <c r="D731" s="2">
        <f>'PR-RAS'!E738</f>
        <v>0</v>
      </c>
      <c r="E731" s="2">
        <v>0</v>
      </c>
      <c r="F731" s="2">
        <v>0</v>
      </c>
      <c r="G731" s="3">
        <f t="shared" si="14"/>
        <v>1089.9338</v>
      </c>
      <c r="H731" s="3">
        <f t="shared" si="15"/>
        <v>5.999999999994543E-2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7985.18</v>
      </c>
      <c r="D737" s="2">
        <f>'PR-RAS'!E744</f>
        <v>5483.29</v>
      </c>
      <c r="E737" s="2">
        <v>0</v>
      </c>
      <c r="F737" s="2">
        <v>0</v>
      </c>
      <c r="G737" s="3">
        <f t="shared" si="28"/>
        <v>13948.495360000001</v>
      </c>
      <c r="H737" s="3">
        <f t="shared" si="29"/>
        <v>0.47000000000025466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833.96</v>
      </c>
      <c r="D843" s="2">
        <f>'PR-RAS'!E850</f>
        <v>1871.36</v>
      </c>
      <c r="E843" s="2">
        <v>0</v>
      </c>
      <c r="F843" s="2">
        <v>0</v>
      </c>
      <c r="G843" s="3">
        <f t="shared" si="34"/>
        <v>3853.5645600000003</v>
      </c>
      <c r="H843" s="3">
        <f t="shared" si="35"/>
        <v>0.39999999999986358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42386.34</v>
      </c>
      <c r="D848" s="2">
        <f>'PR-RAS'!E855</f>
        <v>38346.49</v>
      </c>
      <c r="E848" s="2">
        <v>0</v>
      </c>
      <c r="F848" s="2">
        <v>0</v>
      </c>
      <c r="G848" s="3">
        <f t="shared" si="34"/>
        <v>100860.18403999999</v>
      </c>
      <c r="H848" s="3">
        <f t="shared" si="35"/>
        <v>0.82999999999447027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2173886.11</v>
      </c>
      <c r="D1011" s="7">
        <f>BILANCA!E6</f>
        <v>2147863.4500000002</v>
      </c>
      <c r="E1011" s="7">
        <v>0</v>
      </c>
      <c r="F1011" s="7">
        <v>0</v>
      </c>
      <c r="G1011" s="8">
        <f t="shared" ref="G1011:G1306" si="38">B1011/1000*C1011+B1011/500*D1011</f>
        <v>6469.6130100000009</v>
      </c>
      <c r="H1011" s="8">
        <f t="shared" si="35"/>
        <v>0.56000000005587935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1993301.48</v>
      </c>
      <c r="D1012" s="2">
        <f>BILANCA!E7</f>
        <v>1946108.02</v>
      </c>
      <c r="E1012" s="2">
        <v>0</v>
      </c>
      <c r="F1012" s="2">
        <v>0</v>
      </c>
      <c r="G1012" s="3">
        <f t="shared" si="38"/>
        <v>11771.035040000001</v>
      </c>
      <c r="H1012" s="3">
        <f t="shared" si="35"/>
        <v>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651748.62</v>
      </c>
      <c r="D1013" s="2">
        <f>BILANCA!E8</f>
        <v>651748.62</v>
      </c>
      <c r="E1013" s="2">
        <v>0</v>
      </c>
      <c r="F1013" s="2">
        <v>0</v>
      </c>
      <c r="G1013" s="3">
        <f t="shared" si="38"/>
        <v>5865.73758</v>
      </c>
      <c r="H1013" s="3">
        <f t="shared" si="35"/>
        <v>0.76000000000931323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651748.62</v>
      </c>
      <c r="D1014" s="2">
        <f>BILANCA!E9</f>
        <v>651748.62</v>
      </c>
      <c r="E1014" s="2">
        <v>0</v>
      </c>
      <c r="F1014" s="2">
        <v>0</v>
      </c>
      <c r="G1014" s="3">
        <f t="shared" si="38"/>
        <v>7820.98344</v>
      </c>
      <c r="H1014" s="3">
        <f t="shared" si="35"/>
        <v>0.76000000000931323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1341552.8599999999</v>
      </c>
      <c r="D1017" s="2">
        <f>BILANCA!E12</f>
        <v>1294359.3999999999</v>
      </c>
      <c r="E1017" s="2">
        <v>0</v>
      </c>
      <c r="F1017" s="2">
        <v>0</v>
      </c>
      <c r="G1017" s="3">
        <f t="shared" si="38"/>
        <v>27511.901619999997</v>
      </c>
      <c r="H1017" s="3">
        <f t="shared" si="35"/>
        <v>0.5400000000372529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1191731.8</v>
      </c>
      <c r="D1018" s="2">
        <f>BILANCA!E13</f>
        <v>1163623.46</v>
      </c>
      <c r="E1018" s="2">
        <v>0</v>
      </c>
      <c r="F1018" s="2">
        <v>0</v>
      </c>
      <c r="G1018" s="3">
        <f t="shared" si="38"/>
        <v>28151.829760000001</v>
      </c>
      <c r="H1018" s="3">
        <f t="shared" si="35"/>
        <v>0.65999999991618097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2248667.21</v>
      </c>
      <c r="D1020" s="2">
        <f>BILANCA!E15</f>
        <v>2248667.21</v>
      </c>
      <c r="E1020" s="2">
        <v>0</v>
      </c>
      <c r="F1020" s="2">
        <v>0</v>
      </c>
      <c r="G1020" s="3">
        <f t="shared" si="38"/>
        <v>67460.016300000003</v>
      </c>
      <c r="H1020" s="3">
        <f t="shared" si="35"/>
        <v>0.41999999992549419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1056935.4099999999</v>
      </c>
      <c r="D1023" s="2">
        <f>BILANCA!E18</f>
        <v>1085043.75</v>
      </c>
      <c r="E1023" s="2">
        <v>0</v>
      </c>
      <c r="F1023" s="2">
        <v>0</v>
      </c>
      <c r="G1023" s="3">
        <f t="shared" si="38"/>
        <v>41951.297829999996</v>
      </c>
      <c r="H1023" s="3">
        <f t="shared" si="35"/>
        <v>0.65999999991618097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113603.09999999998</v>
      </c>
      <c r="D1024" s="2">
        <f>BILANCA!E19</f>
        <v>104406.46999999997</v>
      </c>
      <c r="E1024" s="2">
        <v>0</v>
      </c>
      <c r="F1024" s="2">
        <v>0</v>
      </c>
      <c r="G1024" s="3">
        <f t="shared" si="38"/>
        <v>4513.8245599999991</v>
      </c>
      <c r="H1024" s="3">
        <f t="shared" si="35"/>
        <v>0.56999999994877726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333716.56</v>
      </c>
      <c r="D1025" s="2">
        <f>BILANCA!E20</f>
        <v>333716.56</v>
      </c>
      <c r="E1025" s="2">
        <v>0</v>
      </c>
      <c r="F1025" s="2">
        <v>0</v>
      </c>
      <c r="G1025" s="3">
        <f t="shared" si="38"/>
        <v>15017.245199999998</v>
      </c>
      <c r="H1025" s="3">
        <f t="shared" si="35"/>
        <v>0.88000000000465661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13152.91</v>
      </c>
      <c r="D1026" s="2">
        <f>BILANCA!E21</f>
        <v>13152.91</v>
      </c>
      <c r="E1026" s="2">
        <v>0</v>
      </c>
      <c r="F1026" s="2">
        <v>0</v>
      </c>
      <c r="G1026" s="3">
        <f t="shared" si="38"/>
        <v>631.33968000000004</v>
      </c>
      <c r="H1026" s="3">
        <f t="shared" si="35"/>
        <v>0.18000000000029104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154265.78</v>
      </c>
      <c r="D1027" s="2">
        <f>BILANCA!E22</f>
        <v>177460.59</v>
      </c>
      <c r="E1027" s="2">
        <v>0</v>
      </c>
      <c r="F1027" s="2">
        <v>0</v>
      </c>
      <c r="G1027" s="3">
        <f t="shared" si="38"/>
        <v>8656.1783200000009</v>
      </c>
      <c r="H1027" s="3">
        <f t="shared" si="35"/>
        <v>0.63000000000465661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33571.120000000003</v>
      </c>
      <c r="D1029" s="2">
        <f>BILANCA!E24</f>
        <v>33571.120000000003</v>
      </c>
      <c r="E1029" s="2">
        <v>0</v>
      </c>
      <c r="F1029" s="2">
        <v>0</v>
      </c>
      <c r="G1029" s="3">
        <f t="shared" si="38"/>
        <v>1913.5538400000003</v>
      </c>
      <c r="H1029" s="3">
        <f t="shared" si="35"/>
        <v>0.24000000000523869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28811.26</v>
      </c>
      <c r="D1030" s="2">
        <f>BILANCA!E25</f>
        <v>28811.26</v>
      </c>
      <c r="E1030" s="2">
        <v>0</v>
      </c>
      <c r="F1030" s="2">
        <v>0</v>
      </c>
      <c r="G1030" s="3">
        <f t="shared" si="38"/>
        <v>1728.6756</v>
      </c>
      <c r="H1030" s="3">
        <f t="shared" si="35"/>
        <v>0.51999999999679858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164212.88</v>
      </c>
      <c r="D1031" s="2">
        <f>BILANCA!E26</f>
        <v>164212.88</v>
      </c>
      <c r="E1031" s="2">
        <v>0</v>
      </c>
      <c r="F1031" s="2">
        <v>0</v>
      </c>
      <c r="G1031" s="3">
        <f t="shared" si="38"/>
        <v>10345.411440000002</v>
      </c>
      <c r="H1031" s="3">
        <f t="shared" si="35"/>
        <v>0.23999999999068677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614127.41</v>
      </c>
      <c r="D1033" s="2">
        <f>BILANCA!E28</f>
        <v>646518.85</v>
      </c>
      <c r="E1033" s="2">
        <v>0</v>
      </c>
      <c r="F1033" s="2">
        <v>0</v>
      </c>
      <c r="G1033" s="3">
        <f t="shared" si="38"/>
        <v>43864.797529999996</v>
      </c>
      <c r="H1033" s="3">
        <f t="shared" si="35"/>
        <v>0.56000000005587935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3181.0599999999977</v>
      </c>
      <c r="D1040" s="2">
        <f>BILANCA!E35</f>
        <v>3473.7700000000004</v>
      </c>
      <c r="E1040" s="2">
        <v>0</v>
      </c>
      <c r="F1040" s="2">
        <v>0</v>
      </c>
      <c r="G1040" s="3">
        <f t="shared" si="38"/>
        <v>303.85799999999995</v>
      </c>
      <c r="H1040" s="3">
        <f t="shared" si="35"/>
        <v>0.28999999999723514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28423.55</v>
      </c>
      <c r="D1041" s="2">
        <f>BILANCA!E36</f>
        <v>29683.55</v>
      </c>
      <c r="E1041" s="2">
        <v>0</v>
      </c>
      <c r="F1041" s="2">
        <v>0</v>
      </c>
      <c r="G1041" s="3">
        <f t="shared" si="38"/>
        <v>2721.5101500000001</v>
      </c>
      <c r="H1041" s="3">
        <f t="shared" si="35"/>
        <v>0.90000000000145519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25242.49</v>
      </c>
      <c r="D1045" s="2">
        <f>BILANCA!E40</f>
        <v>26209.78</v>
      </c>
      <c r="E1045" s="2">
        <v>0</v>
      </c>
      <c r="F1045" s="2">
        <v>0</v>
      </c>
      <c r="G1045" s="3">
        <f t="shared" si="38"/>
        <v>2718.1717500000004</v>
      </c>
      <c r="H1045" s="3">
        <f t="shared" si="35"/>
        <v>0.71000000000276486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33036.9</v>
      </c>
      <c r="D1050" s="2">
        <f>BILANCA!E45</f>
        <v>22855.700000000004</v>
      </c>
      <c r="E1050" s="2">
        <v>0</v>
      </c>
      <c r="F1050" s="2">
        <v>0</v>
      </c>
      <c r="G1050" s="3">
        <f t="shared" si="38"/>
        <v>3149.9320000000007</v>
      </c>
      <c r="H1050" s="3">
        <f t="shared" si="35"/>
        <v>0.39999999999417923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40724.800000000003</v>
      </c>
      <c r="D1054" s="2">
        <f>BILANCA!E49</f>
        <v>40724.800000000003</v>
      </c>
      <c r="E1054" s="2">
        <v>0</v>
      </c>
      <c r="F1054" s="2">
        <v>0</v>
      </c>
      <c r="G1054" s="3">
        <f t="shared" si="38"/>
        <v>5375.6736000000001</v>
      </c>
      <c r="H1054" s="3">
        <f t="shared" si="35"/>
        <v>0.39999999999417923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7687.9</v>
      </c>
      <c r="D1055" s="2">
        <f>BILANCA!E50</f>
        <v>17869.099999999999</v>
      </c>
      <c r="E1055" s="2">
        <v>0</v>
      </c>
      <c r="F1055" s="2">
        <v>0</v>
      </c>
      <c r="G1055" s="3">
        <f t="shared" si="38"/>
        <v>1954.1744999999999</v>
      </c>
      <c r="H1055" s="3">
        <f t="shared" si="35"/>
        <v>0.19999999999890861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49114.13</v>
      </c>
      <c r="D1059" s="2">
        <f>BILANCA!E54</f>
        <v>49114.13</v>
      </c>
      <c r="E1059" s="2">
        <v>0</v>
      </c>
      <c r="F1059" s="2">
        <v>0</v>
      </c>
      <c r="G1059" s="3">
        <f t="shared" si="38"/>
        <v>7219.7771099999991</v>
      </c>
      <c r="H1059" s="3">
        <f t="shared" si="35"/>
        <v>0.25999999999476131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49114.13</v>
      </c>
      <c r="D1060" s="2">
        <f>BILANCA!E55</f>
        <v>49114.13</v>
      </c>
      <c r="E1060" s="2">
        <v>0</v>
      </c>
      <c r="F1060" s="2">
        <v>0</v>
      </c>
      <c r="G1060" s="3">
        <f t="shared" si="38"/>
        <v>7367.1195000000007</v>
      </c>
      <c r="H1060" s="3">
        <f t="shared" si="35"/>
        <v>0.25999999999476131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180584.62999999998</v>
      </c>
      <c r="D1074" s="2">
        <f>BILANCA!E69</f>
        <v>201755.43000000002</v>
      </c>
      <c r="E1074" s="2">
        <v>0</v>
      </c>
      <c r="F1074" s="2">
        <v>0</v>
      </c>
      <c r="G1074" s="3">
        <f t="shared" si="38"/>
        <v>37382.111360000003</v>
      </c>
      <c r="H1074" s="3">
        <f t="shared" si="35"/>
        <v>0.80000000004656613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1737.96</v>
      </c>
      <c r="D1087" s="2">
        <f>BILANCA!E82</f>
        <v>4273.45</v>
      </c>
      <c r="E1087" s="2">
        <v>0</v>
      </c>
      <c r="F1087" s="2">
        <v>0</v>
      </c>
      <c r="G1087" s="3">
        <f t="shared" si="38"/>
        <v>791.93421999999987</v>
      </c>
      <c r="H1087" s="3">
        <f t="shared" si="35"/>
        <v>0.48999999999978172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1737.96</v>
      </c>
      <c r="D1092" s="2">
        <f>BILANCA!E87</f>
        <v>4273.45</v>
      </c>
      <c r="E1092" s="2">
        <v>0</v>
      </c>
      <c r="F1092" s="2">
        <v>0</v>
      </c>
      <c r="G1092" s="3">
        <f t="shared" si="38"/>
        <v>843.35852</v>
      </c>
      <c r="H1092" s="3">
        <f t="shared" si="35"/>
        <v>0.48999999999978172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824.37</v>
      </c>
      <c r="D1152" s="2">
        <f>BILANCA!E147</f>
        <v>197481.98</v>
      </c>
      <c r="E1152" s="2">
        <v>0</v>
      </c>
      <c r="F1152" s="2">
        <v>0</v>
      </c>
      <c r="G1152" s="3">
        <f t="shared" si="38"/>
        <v>56201.942859999996</v>
      </c>
      <c r="H1152" s="3">
        <f t="shared" si="41"/>
        <v>0.38999999998952717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184727.07</v>
      </c>
      <c r="E1155" s="2">
        <v>0</v>
      </c>
      <c r="F1155" s="2">
        <v>0</v>
      </c>
      <c r="G1155" s="3">
        <f t="shared" si="38"/>
        <v>53570.850299999998</v>
      </c>
      <c r="H1155" s="3">
        <f t="shared" si="41"/>
        <v>7.0000000006984919E-2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184727.07</v>
      </c>
      <c r="E1161" s="2">
        <v>0</v>
      </c>
      <c r="F1161" s="2">
        <v>0</v>
      </c>
      <c r="G1161" s="3">
        <f t="shared" si="38"/>
        <v>55787.575140000001</v>
      </c>
      <c r="H1161" s="3">
        <f t="shared" si="41"/>
        <v>7.0000000006984919E-2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824.37</v>
      </c>
      <c r="D1167" s="2">
        <f>BILANCA!E162</f>
        <v>12754.91</v>
      </c>
      <c r="E1167" s="2">
        <v>0</v>
      </c>
      <c r="F1167" s="2">
        <v>0</v>
      </c>
      <c r="G1167" s="3">
        <f t="shared" si="38"/>
        <v>4134.4678300000005</v>
      </c>
      <c r="H1167" s="3">
        <f t="shared" si="41"/>
        <v>0.46000000000015007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178022.3</v>
      </c>
      <c r="D1176" s="2">
        <f>BILANCA!E171</f>
        <v>0</v>
      </c>
      <c r="E1176" s="2">
        <v>0</v>
      </c>
      <c r="F1176" s="2">
        <v>0</v>
      </c>
      <c r="G1176" s="3">
        <f t="shared" si="38"/>
        <v>29551.701799999999</v>
      </c>
      <c r="H1176" s="3">
        <f t="shared" si="41"/>
        <v>0.29999999998835847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178022.3</v>
      </c>
      <c r="D1179" s="2">
        <f>BILANCA!E174</f>
        <v>0</v>
      </c>
      <c r="E1179" s="2">
        <v>0</v>
      </c>
      <c r="F1179" s="2">
        <v>0</v>
      </c>
      <c r="G1179" s="3">
        <f t="shared" si="38"/>
        <v>30085.768700000001</v>
      </c>
      <c r="H1179" s="3">
        <f t="shared" si="41"/>
        <v>0.29999999998835847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2173886.1100000003</v>
      </c>
      <c r="D1180" s="2">
        <f>BILANCA!E176</f>
        <v>2147863.4500000002</v>
      </c>
      <c r="E1180" s="2">
        <v>0</v>
      </c>
      <c r="F1180" s="2">
        <v>0</v>
      </c>
      <c r="G1180" s="3">
        <f t="shared" si="38"/>
        <v>1099834.2117000001</v>
      </c>
      <c r="H1180" s="3">
        <f t="shared" si="41"/>
        <v>0.56000000052154064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179760.26</v>
      </c>
      <c r="D1181" s="2">
        <f>BILANCA!E177</f>
        <v>215711.89</v>
      </c>
      <c r="E1181" s="2">
        <v>0</v>
      </c>
      <c r="F1181" s="2">
        <v>0</v>
      </c>
      <c r="G1181" s="3">
        <f t="shared" si="38"/>
        <v>104512.47084000002</v>
      </c>
      <c r="H1181" s="3">
        <f t="shared" si="41"/>
        <v>0.36999999999534339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179760.26</v>
      </c>
      <c r="D1182" s="2">
        <f>BILANCA!E178</f>
        <v>211079.95</v>
      </c>
      <c r="E1182" s="2">
        <v>0</v>
      </c>
      <c r="F1182" s="2">
        <v>0</v>
      </c>
      <c r="G1182" s="3">
        <f t="shared" si="38"/>
        <v>103530.26751999999</v>
      </c>
      <c r="H1182" s="3">
        <f t="shared" si="41"/>
        <v>0.30999999999767169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171334.07</v>
      </c>
      <c r="D1183" s="2">
        <f>BILANCA!E179</f>
        <v>187864.47</v>
      </c>
      <c r="E1183" s="2">
        <v>0</v>
      </c>
      <c r="F1183" s="2">
        <v>0</v>
      </c>
      <c r="G1183" s="3">
        <f t="shared" si="38"/>
        <v>94641.900729999994</v>
      </c>
      <c r="H1183" s="3">
        <f t="shared" si="41"/>
        <v>0.54000000000814907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7316.84</v>
      </c>
      <c r="D1184" s="2">
        <f>BILANCA!E180</f>
        <v>23215.48</v>
      </c>
      <c r="E1184" s="2">
        <v>0</v>
      </c>
      <c r="F1184" s="2">
        <v>0</v>
      </c>
      <c r="G1184" s="3">
        <f t="shared" si="38"/>
        <v>9352.1171999999988</v>
      </c>
      <c r="H1184" s="3">
        <f t="shared" si="41"/>
        <v>0.63999999999941792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1109.3499999999999</v>
      </c>
      <c r="D1200" s="2">
        <f>BILANCA!E196</f>
        <v>0</v>
      </c>
      <c r="E1200" s="2">
        <v>0</v>
      </c>
      <c r="F1200" s="2">
        <v>0</v>
      </c>
      <c r="G1200" s="3">
        <f t="shared" si="38"/>
        <v>210.7765</v>
      </c>
      <c r="H1200" s="3">
        <f t="shared" si="41"/>
        <v>0.34999999999990905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1247.81</v>
      </c>
      <c r="E1201" s="2">
        <v>0</v>
      </c>
      <c r="F1201" s="2">
        <v>0</v>
      </c>
      <c r="G1201" s="3">
        <f t="shared" si="38"/>
        <v>476.66341999999997</v>
      </c>
      <c r="H1201" s="3">
        <f t="shared" si="41"/>
        <v>0.19000000000005457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1247.81</v>
      </c>
      <c r="E1203" s="2">
        <v>0</v>
      </c>
      <c r="F1203" s="2">
        <v>0</v>
      </c>
      <c r="G1203" s="3">
        <f t="shared" si="44"/>
        <v>481.65465999999998</v>
      </c>
      <c r="H1203" s="3">
        <f t="shared" si="45"/>
        <v>0.19000000000005457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3384.13</v>
      </c>
      <c r="E1251" s="2">
        <v>0</v>
      </c>
      <c r="F1251" s="2">
        <v>0</v>
      </c>
      <c r="G1251" s="3">
        <f>B1251/1000*C1251+B1251/500*D1251</f>
        <v>1631.15066</v>
      </c>
      <c r="H1251" s="3">
        <f>ABS(C1251-ROUND(C1251,0))+ABS(D1251-ROUND(D1251,0))</f>
        <v>0.13000000000010914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1994125.85</v>
      </c>
      <c r="D1255" s="2">
        <f>BILANCA!E251</f>
        <v>1932151.56</v>
      </c>
      <c r="E1255" s="2">
        <v>0</v>
      </c>
      <c r="F1255" s="2">
        <v>0</v>
      </c>
      <c r="G1255" s="3">
        <f t="shared" si="38"/>
        <v>1435315.0976499999</v>
      </c>
      <c r="H1255" s="3">
        <f t="shared" si="41"/>
        <v>0.58999999985098839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1993301.48</v>
      </c>
      <c r="D1256" s="2">
        <f>BILANCA!E252</f>
        <v>1946108.02</v>
      </c>
      <c r="E1256" s="2">
        <v>0</v>
      </c>
      <c r="F1256" s="2">
        <v>0</v>
      </c>
      <c r="G1256" s="3">
        <f t="shared" si="38"/>
        <v>1447837.3099199999</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1993301.48</v>
      </c>
      <c r="D1257" s="2">
        <f>BILANCA!E253</f>
        <v>1946108.02</v>
      </c>
      <c r="E1257" s="2">
        <v>0</v>
      </c>
      <c r="F1257" s="2">
        <v>0</v>
      </c>
      <c r="G1257" s="3">
        <f t="shared" si="38"/>
        <v>1453722.8274399999</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824.37</v>
      </c>
      <c r="D1259" s="2">
        <f>BILANCA!E255</f>
        <v>-198683.53</v>
      </c>
      <c r="E1259" s="2">
        <v>0</v>
      </c>
      <c r="F1259" s="2">
        <v>0</v>
      </c>
      <c r="G1259" s="3">
        <f t="shared" si="38"/>
        <v>-98739.129809999999</v>
      </c>
      <c r="H1259" s="3">
        <f t="shared" si="41"/>
        <v>0.8400000000011687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824.37</v>
      </c>
      <c r="D1260" s="2">
        <f>BILANCA!E256</f>
        <v>0</v>
      </c>
      <c r="E1260" s="2">
        <v>0</v>
      </c>
      <c r="F1260" s="2">
        <v>0</v>
      </c>
      <c r="G1260" s="3">
        <f t="shared" si="38"/>
        <v>206.0925</v>
      </c>
      <c r="H1260" s="3">
        <f t="shared" si="41"/>
        <v>0.37000000000000455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824.37</v>
      </c>
      <c r="D1261" s="2">
        <f>BILANCA!E257</f>
        <v>0</v>
      </c>
      <c r="E1261" s="2">
        <v>0</v>
      </c>
      <c r="F1261" s="2">
        <v>0</v>
      </c>
      <c r="G1261" s="3">
        <f t="shared" si="38"/>
        <v>206.91686999999999</v>
      </c>
      <c r="H1261" s="3">
        <f t="shared" si="41"/>
        <v>0.37000000000000455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198683.53</v>
      </c>
      <c r="E1264" s="2">
        <v>0</v>
      </c>
      <c r="F1264" s="2">
        <v>0</v>
      </c>
      <c r="G1264" s="3">
        <f t="shared" si="38"/>
        <v>100931.23324</v>
      </c>
      <c r="H1264" s="3">
        <f t="shared" si="41"/>
        <v>0.47000000000116415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198683.53</v>
      </c>
      <c r="E1265" s="2">
        <v>0</v>
      </c>
      <c r="F1265" s="2">
        <v>0</v>
      </c>
      <c r="G1265" s="3">
        <f t="shared" si="38"/>
        <v>101328.60030000001</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184727.07</v>
      </c>
      <c r="E1278" s="2">
        <v>0</v>
      </c>
      <c r="F1278" s="2">
        <v>0</v>
      </c>
      <c r="G1278" s="3">
        <f t="shared" si="38"/>
        <v>99013.709520000004</v>
      </c>
      <c r="H1278" s="3">
        <f t="shared" si="41"/>
        <v>7.0000000006984919E-2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184727.07</v>
      </c>
      <c r="E1281" s="2">
        <v>0</v>
      </c>
      <c r="F1281" s="2">
        <v>0</v>
      </c>
      <c r="G1281" s="3">
        <f t="shared" si="48"/>
        <v>100122.07194000001</v>
      </c>
      <c r="H1281" s="3">
        <f t="shared" si="49"/>
        <v>7.0000000006984919E-2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184727.07</v>
      </c>
      <c r="E1287" s="2">
        <v>0</v>
      </c>
      <c r="F1287" s="2">
        <v>0</v>
      </c>
      <c r="G1287" s="3">
        <f t="shared" si="48"/>
        <v>102338.79678000002</v>
      </c>
      <c r="H1287" s="3">
        <f t="shared" si="49"/>
        <v>7.0000000006984919E-2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824.37</v>
      </c>
      <c r="D1306" s="2">
        <f>BILANCA!E303</f>
        <v>197481.98</v>
      </c>
      <c r="E1306" s="2">
        <v>0</v>
      </c>
      <c r="F1306" s="2">
        <v>0</v>
      </c>
      <c r="G1306" s="3">
        <f t="shared" si="38"/>
        <v>117153.34568</v>
      </c>
      <c r="H1306" s="3">
        <f t="shared" si="41"/>
        <v>0.38999999998952717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1737.96</v>
      </c>
      <c r="D1311" s="2">
        <f>BILANCA!E308</f>
        <v>4273.45</v>
      </c>
      <c r="E1311" s="2">
        <v>0</v>
      </c>
      <c r="F1311" s="2">
        <v>0</v>
      </c>
      <c r="G1311" s="3">
        <f t="shared" si="52"/>
        <v>3095.7428599999998</v>
      </c>
      <c r="H1311" s="3">
        <f t="shared" si="41"/>
        <v>0.48999999999978172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824.37</v>
      </c>
      <c r="D1338" s="2">
        <f>BILANCA!E335</f>
        <v>0</v>
      </c>
      <c r="E1338" s="2">
        <v>0</v>
      </c>
      <c r="F1338" s="2">
        <v>0</v>
      </c>
      <c r="G1338" s="3">
        <f t="shared" si="52"/>
        <v>270.39336000000003</v>
      </c>
      <c r="H1338" s="3">
        <f t="shared" si="41"/>
        <v>0.37000000000000455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179760.26</v>
      </c>
      <c r="D1340" s="2">
        <f>BILANCA!E337</f>
        <v>211079.95</v>
      </c>
      <c r="E1340" s="2">
        <v>0</v>
      </c>
      <c r="F1340" s="2">
        <v>0</v>
      </c>
      <c r="G1340" s="3">
        <f t="shared" si="52"/>
        <v>198633.65280000004</v>
      </c>
      <c r="H1340" s="3">
        <f t="shared" si="41"/>
        <v>0.30999999999767169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1247.81</v>
      </c>
      <c r="E1342" s="2">
        <v>0</v>
      </c>
      <c r="F1342" s="2">
        <v>0</v>
      </c>
      <c r="G1342" s="3">
        <f t="shared" si="52"/>
        <v>828.54584</v>
      </c>
      <c r="H1342" s="3">
        <f t="shared" si="41"/>
        <v>0.19000000000005457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3384.13</v>
      </c>
      <c r="E1383" s="2">
        <v>0</v>
      </c>
      <c r="F1383" s="2">
        <v>0</v>
      </c>
      <c r="G1383" s="3">
        <f t="shared" si="59"/>
        <v>2524.5609800000002</v>
      </c>
      <c r="H1383" s="3">
        <f t="shared" si="60"/>
        <v>0.13000000000010914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2617692.12</v>
      </c>
      <c r="D1510" s="2">
        <f>'RAS-funkcijski'!E114</f>
        <v>2946286.57</v>
      </c>
      <c r="E1510" s="2">
        <v>0</v>
      </c>
      <c r="F1510" s="2">
        <v>0</v>
      </c>
      <c r="G1510" s="3">
        <f t="shared" si="52"/>
        <v>936129.17859999998</v>
      </c>
      <c r="H1510" s="3">
        <f t="shared" si="63"/>
        <v>0.55000000027939677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2617692.12</v>
      </c>
      <c r="D1511" s="2">
        <f>'RAS-funkcijski'!E115</f>
        <v>2946286.57</v>
      </c>
      <c r="E1511" s="2">
        <v>0</v>
      </c>
      <c r="F1511" s="2">
        <v>0</v>
      </c>
      <c r="G1511" s="3">
        <f t="shared" si="52"/>
        <v>944639.44386</v>
      </c>
      <c r="H1511" s="3">
        <f t="shared" si="63"/>
        <v>0.55000000027939677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2617692.12</v>
      </c>
      <c r="D1513" s="2">
        <f>'RAS-funkcijski'!E117</f>
        <v>2946286.57</v>
      </c>
      <c r="E1513" s="2">
        <v>0</v>
      </c>
      <c r="F1513" s="2">
        <v>0</v>
      </c>
      <c r="G1513" s="3">
        <f t="shared" si="52"/>
        <v>961659.97438000003</v>
      </c>
      <c r="H1513" s="3">
        <f t="shared" si="63"/>
        <v>0.55000000027939677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2617692.12</v>
      </c>
      <c r="D1537" s="14">
        <f>'RAS-funkcijski'!E141</f>
        <v>2946286.57</v>
      </c>
      <c r="E1537" s="14">
        <v>0</v>
      </c>
      <c r="F1537" s="14">
        <v>0</v>
      </c>
      <c r="G1537" s="15">
        <f t="shared" si="52"/>
        <v>1165906.3406199999</v>
      </c>
      <c r="H1537" s="15">
        <f t="shared" si="63"/>
        <v>0.55000000027939677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179760.26</v>
      </c>
      <c r="D1582" s="7"/>
      <c r="E1582" s="7">
        <v>0</v>
      </c>
      <c r="F1582" s="7">
        <v>0</v>
      </c>
      <c r="G1582" s="8">
        <f t="shared" ref="G1582:G1686" si="70">B1582/1000*C1582</f>
        <v>179.76026000000002</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2792860.3300000005</v>
      </c>
      <c r="D1583" s="2">
        <v>0</v>
      </c>
      <c r="E1583" s="2">
        <v>0</v>
      </c>
      <c r="F1583" s="2">
        <v>0</v>
      </c>
      <c r="G1583" s="3">
        <f t="shared" si="70"/>
        <v>5585.7206600000009</v>
      </c>
      <c r="H1583" s="3">
        <f t="shared" si="71"/>
        <v>0.33000000054016709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12722.35</v>
      </c>
      <c r="D1584" s="2">
        <v>0</v>
      </c>
      <c r="E1584" s="2">
        <v>0</v>
      </c>
      <c r="F1584" s="2">
        <v>0</v>
      </c>
      <c r="G1584" s="3">
        <f t="shared" si="70"/>
        <v>38.167050000000003</v>
      </c>
      <c r="H1584" s="3">
        <f t="shared" si="71"/>
        <v>0.3500000000003638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2755683.1700000004</v>
      </c>
      <c r="D1585" s="2">
        <v>0</v>
      </c>
      <c r="E1585" s="2">
        <v>0</v>
      </c>
      <c r="F1585" s="2">
        <v>0</v>
      </c>
      <c r="G1585" s="3">
        <f t="shared" si="70"/>
        <v>11022.732680000001</v>
      </c>
      <c r="H1585" s="3">
        <f t="shared" si="71"/>
        <v>0.17000000039115548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2266640.12</v>
      </c>
      <c r="D1586" s="2">
        <v>0</v>
      </c>
      <c r="E1586" s="2">
        <v>0</v>
      </c>
      <c r="F1586" s="2">
        <v>0</v>
      </c>
      <c r="G1586" s="3">
        <f t="shared" si="70"/>
        <v>11333.2006</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447475.20000000001</v>
      </c>
      <c r="D1587" s="2">
        <v>0</v>
      </c>
      <c r="E1587" s="2">
        <v>0</v>
      </c>
      <c r="F1587" s="2">
        <v>0</v>
      </c>
      <c r="G1587" s="3">
        <f t="shared" si="70"/>
        <v>2684.8512000000001</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40217.85</v>
      </c>
      <c r="D1591" s="2">
        <v>0</v>
      </c>
      <c r="E1591" s="2">
        <v>0</v>
      </c>
      <c r="F1591" s="2">
        <v>0</v>
      </c>
      <c r="G1591" s="3">
        <f t="shared" si="70"/>
        <v>402.17849999999999</v>
      </c>
      <c r="H1591" s="3">
        <f t="shared" si="71"/>
        <v>0.15000000000145519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1350</v>
      </c>
      <c r="D1592" s="2">
        <v>0</v>
      </c>
      <c r="E1592" s="2">
        <v>0</v>
      </c>
      <c r="F1592" s="2">
        <v>0</v>
      </c>
      <c r="G1592" s="3">
        <f t="shared" si="70"/>
        <v>14.85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24454.81</v>
      </c>
      <c r="D1594" s="2">
        <v>0</v>
      </c>
      <c r="E1594" s="2">
        <v>0</v>
      </c>
      <c r="F1594" s="2">
        <v>0</v>
      </c>
      <c r="G1594" s="3">
        <f t="shared" si="70"/>
        <v>317.91253</v>
      </c>
      <c r="H1594" s="3">
        <f t="shared" si="71"/>
        <v>0.18999999999869033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2756908.7000000007</v>
      </c>
      <c r="D1602" s="2">
        <v>0</v>
      </c>
      <c r="E1602" s="2">
        <v>0</v>
      </c>
      <c r="F1602" s="2">
        <v>0</v>
      </c>
      <c r="G1602" s="3">
        <f t="shared" si="70"/>
        <v>57895.082700000021</v>
      </c>
      <c r="H1602" s="3">
        <f t="shared" si="71"/>
        <v>0.2999999993480742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9338.2199999999993</v>
      </c>
      <c r="D1603" s="2">
        <v>0</v>
      </c>
      <c r="E1603" s="2">
        <v>0</v>
      </c>
      <c r="F1603" s="2">
        <v>0</v>
      </c>
      <c r="G1603" s="3">
        <f t="shared" si="70"/>
        <v>205.44083999999998</v>
      </c>
      <c r="H1603" s="3">
        <f t="shared" si="71"/>
        <v>0.21999999999934516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2724363.4800000004</v>
      </c>
      <c r="D1604" s="2">
        <v>0</v>
      </c>
      <c r="E1604" s="2">
        <v>0</v>
      </c>
      <c r="F1604" s="2">
        <v>0</v>
      </c>
      <c r="G1604" s="3">
        <f t="shared" si="70"/>
        <v>62660.360040000007</v>
      </c>
      <c r="H1604" s="3">
        <f t="shared" si="71"/>
        <v>0.48000000044703484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2250109.7200000002</v>
      </c>
      <c r="D1605" s="2">
        <v>0</v>
      </c>
      <c r="E1605" s="2">
        <v>0</v>
      </c>
      <c r="F1605" s="2">
        <v>0</v>
      </c>
      <c r="G1605" s="3">
        <f t="shared" si="70"/>
        <v>54002.633280000009</v>
      </c>
      <c r="H1605" s="3">
        <f t="shared" si="71"/>
        <v>0.27999999979510903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431576.56</v>
      </c>
      <c r="D1606" s="2">
        <v>0</v>
      </c>
      <c r="E1606" s="2">
        <v>0</v>
      </c>
      <c r="F1606" s="2">
        <v>0</v>
      </c>
      <c r="G1606" s="3">
        <f t="shared" si="70"/>
        <v>10789.414000000001</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40217.85</v>
      </c>
      <c r="D1610" s="2">
        <v>0</v>
      </c>
      <c r="E1610" s="2">
        <v>0</v>
      </c>
      <c r="F1610" s="2">
        <v>0</v>
      </c>
      <c r="G1610" s="3">
        <f t="shared" si="70"/>
        <v>1166.31765</v>
      </c>
      <c r="H1610" s="3">
        <f t="shared" si="71"/>
        <v>0.15000000000145519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1350</v>
      </c>
      <c r="D1611" s="2">
        <v>0</v>
      </c>
      <c r="E1611" s="2">
        <v>0</v>
      </c>
      <c r="F1611" s="2">
        <v>0</v>
      </c>
      <c r="G1611" s="3">
        <f t="shared" si="70"/>
        <v>40.5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1109.3499999999999</v>
      </c>
      <c r="D1612" s="2">
        <v>0</v>
      </c>
      <c r="E1612" s="2">
        <v>0</v>
      </c>
      <c r="F1612" s="2">
        <v>0</v>
      </c>
      <c r="G1612" s="3">
        <f t="shared" si="70"/>
        <v>34.389849999999996</v>
      </c>
      <c r="H1612" s="3">
        <f t="shared" si="71"/>
        <v>0.34999999999990905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23207</v>
      </c>
      <c r="D1613" s="2">
        <v>0</v>
      </c>
      <c r="E1613" s="2">
        <v>0</v>
      </c>
      <c r="F1613" s="2">
        <v>0</v>
      </c>
      <c r="G1613" s="3">
        <f t="shared" si="70"/>
        <v>742.62400000000002</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215711.89000000013</v>
      </c>
      <c r="D1621" s="2">
        <v>0</v>
      </c>
      <c r="E1621" s="2">
        <v>0</v>
      </c>
      <c r="F1621" s="2">
        <v>0</v>
      </c>
      <c r="G1621" s="3">
        <f t="shared" si="70"/>
        <v>8628.4756000000052</v>
      </c>
      <c r="H1621" s="3">
        <f t="shared" si="71"/>
        <v>0.10999999986961484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215711.89</v>
      </c>
      <c r="D1681" s="2">
        <v>0</v>
      </c>
      <c r="E1681" s="2">
        <v>0</v>
      </c>
      <c r="F1681" s="2">
        <v>0</v>
      </c>
      <c r="G1681" s="3">
        <f t="shared" si="70"/>
        <v>21571.189000000002</v>
      </c>
      <c r="H1681" s="3">
        <f t="shared" si="71"/>
        <v>0.10999999998603016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3384.13</v>
      </c>
      <c r="D1682" s="2">
        <v>0</v>
      </c>
      <c r="E1682" s="2">
        <v>0</v>
      </c>
      <c r="F1682" s="2">
        <v>0</v>
      </c>
      <c r="G1682" s="3">
        <f t="shared" si="70"/>
        <v>341.79713000000004</v>
      </c>
      <c r="H1682" s="3">
        <f t="shared" si="71"/>
        <v>0.13000000000010914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211079.95</v>
      </c>
      <c r="D1683" s="2">
        <v>0</v>
      </c>
      <c r="E1683" s="2">
        <v>0</v>
      </c>
      <c r="F1683" s="2">
        <v>0</v>
      </c>
      <c r="G1683" s="3">
        <f t="shared" si="70"/>
        <v>21530.154900000001</v>
      </c>
      <c r="H1683" s="3">
        <f t="shared" si="71"/>
        <v>4.9999999988358468E-2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1247.81</v>
      </c>
      <c r="D1684" s="2">
        <v>0</v>
      </c>
      <c r="E1684" s="2">
        <v>0</v>
      </c>
      <c r="F1684" s="2">
        <v>0</v>
      </c>
      <c r="G1684" s="3">
        <f t="shared" si="70"/>
        <v>128.52443</v>
      </c>
      <c r="H1684" s="3">
        <f t="shared" si="71"/>
        <v>0.19000000000005457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12751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2608914.7000000007</v>
      </c>
      <c r="I17" s="275">
        <f>'PR-RAS'!E6</f>
        <v>2746778.67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2537972.5899999994</v>
      </c>
      <c r="I18" s="275">
        <f>'PR-RAS'!E152</f>
        <v>2921831.7600000002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824.37000000147236</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198683.53000000038</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1993301.48</v>
      </c>
      <c r="I22" s="275">
        <f>BILANCA!E7</f>
        <v>1946108.02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180584.62999999998</v>
      </c>
      <c r="I23" s="275">
        <f>BILANCA!E69</f>
        <v>201755.43000000002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179760.26</v>
      </c>
      <c r="I24" s="275">
        <f>BILANCA!E177</f>
        <v>215711.89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1994125.85</v>
      </c>
      <c r="I25" s="275">
        <f>BILANCA!E251</f>
        <v>1932151.56</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2617692.12</v>
      </c>
      <c r="I30" s="275">
        <f>'RAS-funkcijski'!E114</f>
        <v>2946286.57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2617692.12</v>
      </c>
      <c r="I31" s="275">
        <f>'RAS-funkcijski'!E141</f>
        <v>2946286.57</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179760.26</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215711.89000000013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215711.89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51" sqref="E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2608914.7000000007</v>
      </c>
      <c r="E6" s="60">
        <f>E7+E43+E49+E82+E106+E125+E134+E140</f>
        <v>2746778.67</v>
      </c>
      <c r="F6" s="45">
        <f t="shared" ref="F6:F132" si="0">IF(D6&lt;&gt;0,IF(E6/D6&gt;=100,"&gt;&gt;100",E6/D6*100),"-")</f>
        <v>105.28434179929297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2296435.3600000003</v>
      </c>
      <c r="E49" s="60">
        <f>E50+E53+E58+E61+E64+E68+E71+E74+E77</f>
        <v>2434574.4900000002</v>
      </c>
      <c r="F49" s="45">
        <f t="shared" si="0"/>
        <v>106.01537201552236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4638.6400000000003</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4638.6400000000003</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2257837.7200000002</v>
      </c>
      <c r="E68" s="60">
        <f t="shared" si="11"/>
        <v>2434574.4900000002</v>
      </c>
      <c r="F68" s="45">
        <f t="shared" si="0"/>
        <v>107.82770030079929</v>
      </c>
    </row>
    <row r="69" spans="1:6" ht="12.75" customHeight="1" x14ac:dyDescent="0.2">
      <c r="A69" s="63" t="s">
        <v>141</v>
      </c>
      <c r="B69" s="64" t="s">
        <v>142</v>
      </c>
      <c r="C69" s="247" t="s">
        <v>141</v>
      </c>
      <c r="D69" s="194">
        <v>2256577.7200000002</v>
      </c>
      <c r="E69" s="194">
        <v>2424098.41</v>
      </c>
      <c r="F69" s="45">
        <f t="shared" si="0"/>
        <v>107.42366143719615</v>
      </c>
    </row>
    <row r="70" spans="1:6" ht="24" x14ac:dyDescent="0.2">
      <c r="A70" s="63" t="s">
        <v>143</v>
      </c>
      <c r="B70" s="64" t="s">
        <v>144</v>
      </c>
      <c r="C70" s="247" t="s">
        <v>143</v>
      </c>
      <c r="D70" s="194">
        <v>1260</v>
      </c>
      <c r="E70" s="194">
        <v>10476.08</v>
      </c>
      <c r="F70" s="45">
        <f t="shared" si="0"/>
        <v>831.43492063492067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33959</v>
      </c>
      <c r="E74" s="60">
        <f t="shared" si="13"/>
        <v>0</v>
      </c>
      <c r="F74" s="45">
        <f t="shared" si="0"/>
        <v>0</v>
      </c>
    </row>
    <row r="75" spans="1:6" ht="12.75" customHeight="1" x14ac:dyDescent="0.2">
      <c r="A75" s="63" t="s">
        <v>153</v>
      </c>
      <c r="B75" s="65" t="s">
        <v>154</v>
      </c>
      <c r="C75" s="247" t="s">
        <v>153</v>
      </c>
      <c r="D75" s="194">
        <v>33959</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163.19999999999999</v>
      </c>
      <c r="E106" s="60">
        <f>E107+E112+E120+E124</f>
        <v>8494.42</v>
      </c>
      <c r="F106" s="45">
        <f t="shared" si="0"/>
        <v>5204.9142156862754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163.19999999999999</v>
      </c>
      <c r="E112" s="60">
        <f t="shared" si="20"/>
        <v>8494.42</v>
      </c>
      <c r="F112" s="45">
        <f t="shared" si="0"/>
        <v>5204.9142156862754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163.19999999999999</v>
      </c>
      <c r="E117" s="194">
        <v>8494.42</v>
      </c>
      <c r="F117" s="45">
        <f t="shared" si="0"/>
        <v>5204.9142156862754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312316.14</v>
      </c>
      <c r="E134" s="60">
        <f t="shared" si="25"/>
        <v>303709.76</v>
      </c>
      <c r="F134" s="45">
        <f t="shared" ref="F134:F229" si="26">IF(D134&lt;&gt;0,IF(E134/D134&gt;=100,"&gt;&gt;100",E134/D134*100),"-")</f>
        <v>97.244337100221586</v>
      </c>
    </row>
    <row r="135" spans="1:6" ht="24" x14ac:dyDescent="0.2">
      <c r="A135" s="63">
        <v>671</v>
      </c>
      <c r="B135" s="182" t="s">
        <v>273</v>
      </c>
      <c r="C135" s="247" t="s">
        <v>274</v>
      </c>
      <c r="D135" s="60">
        <f t="shared" ref="D135:E135" si="27">SUM(D136:D138)</f>
        <v>312316.14</v>
      </c>
      <c r="E135" s="60">
        <f t="shared" si="27"/>
        <v>303709.76</v>
      </c>
      <c r="F135" s="45">
        <f t="shared" si="26"/>
        <v>97.244337100221586</v>
      </c>
    </row>
    <row r="136" spans="1:6" ht="12.75" customHeight="1" x14ac:dyDescent="0.2">
      <c r="A136" s="63">
        <v>6711</v>
      </c>
      <c r="B136" s="65" t="s">
        <v>275</v>
      </c>
      <c r="C136" s="247" t="s">
        <v>276</v>
      </c>
      <c r="D136" s="194">
        <v>249532.39</v>
      </c>
      <c r="E136" s="194">
        <v>281762.76</v>
      </c>
      <c r="F136" s="45">
        <f t="shared" si="26"/>
        <v>112.91630717759726</v>
      </c>
    </row>
    <row r="137" spans="1:6" ht="24" x14ac:dyDescent="0.2">
      <c r="A137" s="63">
        <v>6712</v>
      </c>
      <c r="B137" s="182" t="s">
        <v>277</v>
      </c>
      <c r="C137" s="247" t="s">
        <v>278</v>
      </c>
      <c r="D137" s="194">
        <v>62783.75</v>
      </c>
      <c r="E137" s="194">
        <v>21947</v>
      </c>
      <c r="F137" s="45">
        <f t="shared" si="26"/>
        <v>34.956497501343897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2537972.5899999994</v>
      </c>
      <c r="E152" s="60">
        <f>E153+E164+E202+E221+E230+E262+E273</f>
        <v>2921831.7600000002</v>
      </c>
      <c r="F152" s="45">
        <f t="shared" si="26"/>
        <v>115.12463812700202</v>
      </c>
    </row>
    <row r="153" spans="1:6" ht="12.75" customHeight="1" x14ac:dyDescent="0.2">
      <c r="A153" s="63">
        <v>31</v>
      </c>
      <c r="B153" s="64" t="s">
        <v>308</v>
      </c>
      <c r="C153" s="247" t="s">
        <v>3</v>
      </c>
      <c r="D153" s="60">
        <f t="shared" ref="D153:E153" si="30">D154+D159+D160</f>
        <v>2033562.4</v>
      </c>
      <c r="E153" s="60">
        <f t="shared" si="30"/>
        <v>2425471.87</v>
      </c>
      <c r="F153" s="45">
        <f t="shared" si="26"/>
        <v>119.27206512079493</v>
      </c>
    </row>
    <row r="154" spans="1:6" ht="12.75" customHeight="1" x14ac:dyDescent="0.2">
      <c r="A154" s="63">
        <v>311</v>
      </c>
      <c r="B154" s="64" t="s">
        <v>309</v>
      </c>
      <c r="C154" s="247" t="s">
        <v>310</v>
      </c>
      <c r="D154" s="60">
        <f t="shared" ref="D154:E154" si="31">SUM(D155:D158)</f>
        <v>1680706.39</v>
      </c>
      <c r="E154" s="60">
        <f t="shared" si="31"/>
        <v>2016155.97</v>
      </c>
      <c r="F154" s="45">
        <f t="shared" si="26"/>
        <v>119.95884480453485</v>
      </c>
    </row>
    <row r="155" spans="1:6" ht="12.75" customHeight="1" x14ac:dyDescent="0.2">
      <c r="A155" s="63">
        <v>3111</v>
      </c>
      <c r="B155" s="64" t="s">
        <v>311</v>
      </c>
      <c r="C155" s="247" t="s">
        <v>312</v>
      </c>
      <c r="D155" s="194">
        <v>1680706.39</v>
      </c>
      <c r="E155" s="194">
        <v>2016155.97</v>
      </c>
      <c r="F155" s="45">
        <f t="shared" si="26"/>
        <v>119.95884480453485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74748.7</v>
      </c>
      <c r="E159" s="194">
        <v>75493.52</v>
      </c>
      <c r="F159" s="45">
        <f t="shared" si="26"/>
        <v>100.99643204497204</v>
      </c>
    </row>
    <row r="160" spans="1:6" ht="12.75" customHeight="1" x14ac:dyDescent="0.2">
      <c r="A160" s="63">
        <v>313</v>
      </c>
      <c r="B160" s="65" t="s">
        <v>321</v>
      </c>
      <c r="C160" s="247" t="s">
        <v>322</v>
      </c>
      <c r="D160" s="60">
        <f t="shared" ref="D160:E160" si="32">SUM(D161:D163)</f>
        <v>278107.31</v>
      </c>
      <c r="E160" s="60">
        <f t="shared" si="32"/>
        <v>333822.38</v>
      </c>
      <c r="F160" s="45">
        <f t="shared" si="26"/>
        <v>120.03365894984925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278107.31</v>
      </c>
      <c r="E162" s="194">
        <v>333822.38</v>
      </c>
      <c r="F162" s="45">
        <f t="shared" si="26"/>
        <v>120.03365894984925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433400.60999999993</v>
      </c>
      <c r="E164" s="60">
        <f>E165+E170+E178+E188+E189+E194</f>
        <v>454792.03999999992</v>
      </c>
      <c r="F164" s="45">
        <f t="shared" si="26"/>
        <v>104.93571755701959</v>
      </c>
    </row>
    <row r="165" spans="1:6" ht="12.75" customHeight="1" x14ac:dyDescent="0.2">
      <c r="A165" s="63">
        <v>321</v>
      </c>
      <c r="B165" s="64" t="s">
        <v>331</v>
      </c>
      <c r="C165" s="247" t="s">
        <v>332</v>
      </c>
      <c r="D165" s="60">
        <f t="shared" ref="D165:E165" si="33">SUM(D166:D169)</f>
        <v>67117.909999999989</v>
      </c>
      <c r="E165" s="60">
        <f t="shared" si="33"/>
        <v>57589.2</v>
      </c>
      <c r="F165" s="45">
        <f t="shared" si="26"/>
        <v>85.803029325555585</v>
      </c>
    </row>
    <row r="166" spans="1:6" ht="12.75" customHeight="1" x14ac:dyDescent="0.2">
      <c r="A166" s="63">
        <v>3211</v>
      </c>
      <c r="B166" s="64" t="s">
        <v>333</v>
      </c>
      <c r="C166" s="247" t="s">
        <v>334</v>
      </c>
      <c r="D166" s="194">
        <v>7270.67</v>
      </c>
      <c r="E166" s="194">
        <v>7025.41</v>
      </c>
      <c r="F166" s="45">
        <f t="shared" si="26"/>
        <v>96.626720783641673</v>
      </c>
    </row>
    <row r="167" spans="1:6" ht="12.75" customHeight="1" x14ac:dyDescent="0.2">
      <c r="A167" s="63">
        <v>3212</v>
      </c>
      <c r="B167" s="64" t="s">
        <v>335</v>
      </c>
      <c r="C167" s="247" t="s">
        <v>336</v>
      </c>
      <c r="D167" s="194">
        <v>57162.02</v>
      </c>
      <c r="E167" s="194">
        <v>47744.49</v>
      </c>
      <c r="F167" s="45">
        <f t="shared" si="26"/>
        <v>83.524847442410191</v>
      </c>
    </row>
    <row r="168" spans="1:6" ht="12.75" customHeight="1" x14ac:dyDescent="0.2">
      <c r="A168" s="63">
        <v>3213</v>
      </c>
      <c r="B168" s="64" t="s">
        <v>337</v>
      </c>
      <c r="C168" s="247" t="s">
        <v>338</v>
      </c>
      <c r="D168" s="194">
        <v>1031</v>
      </c>
      <c r="E168" s="194">
        <v>1046.5</v>
      </c>
      <c r="F168" s="45">
        <f t="shared" si="26"/>
        <v>101.50339476236663</v>
      </c>
    </row>
    <row r="169" spans="1:6" ht="12.75" customHeight="1" x14ac:dyDescent="0.2">
      <c r="A169" s="63">
        <v>3214</v>
      </c>
      <c r="B169" s="64" t="s">
        <v>339</v>
      </c>
      <c r="C169" s="247" t="s">
        <v>340</v>
      </c>
      <c r="D169" s="194">
        <v>1654.22</v>
      </c>
      <c r="E169" s="194">
        <v>1772.8</v>
      </c>
      <c r="F169" s="45">
        <f t="shared" si="26"/>
        <v>107.16833311167801</v>
      </c>
    </row>
    <row r="170" spans="1:6" ht="12.75" customHeight="1" x14ac:dyDescent="0.2">
      <c r="A170" s="63">
        <v>322</v>
      </c>
      <c r="B170" s="64" t="s">
        <v>341</v>
      </c>
      <c r="C170" s="247" t="s">
        <v>342</v>
      </c>
      <c r="D170" s="60">
        <f t="shared" ref="D170:E170" si="34">SUM(D171:D177)</f>
        <v>210944.13</v>
      </c>
      <c r="E170" s="60">
        <f t="shared" si="34"/>
        <v>217978.63999999998</v>
      </c>
      <c r="F170" s="45">
        <f t="shared" si="26"/>
        <v>103.33477399916271</v>
      </c>
    </row>
    <row r="171" spans="1:6" ht="12.75" customHeight="1" x14ac:dyDescent="0.2">
      <c r="A171" s="63">
        <v>3221</v>
      </c>
      <c r="B171" s="64" t="s">
        <v>343</v>
      </c>
      <c r="C171" s="247" t="s">
        <v>344</v>
      </c>
      <c r="D171" s="194">
        <v>19479.939999999999</v>
      </c>
      <c r="E171" s="194">
        <v>18209.599999999999</v>
      </c>
      <c r="F171" s="45">
        <f t="shared" si="26"/>
        <v>93.478727347209485</v>
      </c>
    </row>
    <row r="172" spans="1:6" ht="12.75" customHeight="1" x14ac:dyDescent="0.2">
      <c r="A172" s="63">
        <v>3222</v>
      </c>
      <c r="B172" s="64" t="s">
        <v>345</v>
      </c>
      <c r="C172" s="247" t="s">
        <v>346</v>
      </c>
      <c r="D172" s="194">
        <v>146146.81</v>
      </c>
      <c r="E172" s="194">
        <v>152273.79999999999</v>
      </c>
      <c r="F172" s="45">
        <f t="shared" si="26"/>
        <v>104.19235288132529</v>
      </c>
    </row>
    <row r="173" spans="1:6" ht="12.75" customHeight="1" x14ac:dyDescent="0.2">
      <c r="A173" s="63">
        <v>3223</v>
      </c>
      <c r="B173" s="65" t="s">
        <v>347</v>
      </c>
      <c r="C173" s="247" t="s">
        <v>348</v>
      </c>
      <c r="D173" s="194">
        <v>36290.730000000003</v>
      </c>
      <c r="E173" s="194">
        <v>40324.160000000003</v>
      </c>
      <c r="F173" s="45">
        <f t="shared" si="26"/>
        <v>111.11421566884987</v>
      </c>
    </row>
    <row r="174" spans="1:6" ht="12.75" customHeight="1" x14ac:dyDescent="0.2">
      <c r="A174" s="63">
        <v>3224</v>
      </c>
      <c r="B174" s="65" t="s">
        <v>349</v>
      </c>
      <c r="C174" s="247" t="s">
        <v>350</v>
      </c>
      <c r="D174" s="194">
        <v>8402.66</v>
      </c>
      <c r="E174" s="194">
        <v>6200.68</v>
      </c>
      <c r="F174" s="45">
        <f t="shared" si="26"/>
        <v>73.794250868177457</v>
      </c>
    </row>
    <row r="175" spans="1:6" ht="12.75" customHeight="1" x14ac:dyDescent="0.2">
      <c r="A175" s="63">
        <v>3225</v>
      </c>
      <c r="B175" s="65" t="s">
        <v>351</v>
      </c>
      <c r="C175" s="247" t="s">
        <v>352</v>
      </c>
      <c r="D175" s="194">
        <v>623.99</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970.4</v>
      </c>
      <c r="F177" s="45" t="str">
        <f t="shared" si="26"/>
        <v>-</v>
      </c>
    </row>
    <row r="178" spans="1:6" ht="12.75" customHeight="1" x14ac:dyDescent="0.2">
      <c r="A178" s="63">
        <v>323</v>
      </c>
      <c r="B178" s="65" t="s">
        <v>357</v>
      </c>
      <c r="C178" s="247" t="s">
        <v>358</v>
      </c>
      <c r="D178" s="60">
        <f t="shared" ref="D178:E178" si="35">SUM(D179:D187)</f>
        <v>143938.53</v>
      </c>
      <c r="E178" s="60">
        <f t="shared" si="35"/>
        <v>169172.81999999998</v>
      </c>
      <c r="F178" s="45">
        <f t="shared" si="26"/>
        <v>117.53129617205343</v>
      </c>
    </row>
    <row r="179" spans="1:6" ht="12.75" customHeight="1" x14ac:dyDescent="0.2">
      <c r="A179" s="63">
        <v>3231</v>
      </c>
      <c r="B179" s="65" t="s">
        <v>359</v>
      </c>
      <c r="C179" s="247" t="s">
        <v>360</v>
      </c>
      <c r="D179" s="194">
        <v>85114.66</v>
      </c>
      <c r="E179" s="194">
        <v>98962.31</v>
      </c>
      <c r="F179" s="45">
        <f t="shared" si="26"/>
        <v>116.26940646887387</v>
      </c>
    </row>
    <row r="180" spans="1:6" ht="12.75" customHeight="1" x14ac:dyDescent="0.2">
      <c r="A180" s="63">
        <v>3232</v>
      </c>
      <c r="B180" s="65" t="s">
        <v>361</v>
      </c>
      <c r="C180" s="247" t="s">
        <v>362</v>
      </c>
      <c r="D180" s="194">
        <v>18204.97</v>
      </c>
      <c r="E180" s="194">
        <v>32065.67</v>
      </c>
      <c r="F180" s="45">
        <f t="shared" si="26"/>
        <v>176.13690107701356</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16449.009999999998</v>
      </c>
      <c r="E182" s="194">
        <v>16378.76</v>
      </c>
      <c r="F182" s="45">
        <f t="shared" si="26"/>
        <v>99.572922625738585</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1386.21</v>
      </c>
      <c r="E184" s="194">
        <v>3073.9</v>
      </c>
      <c r="F184" s="45">
        <f t="shared" si="26"/>
        <v>221.74850852323962</v>
      </c>
    </row>
    <row r="185" spans="1:6" ht="12.75" customHeight="1" x14ac:dyDescent="0.2">
      <c r="A185" s="63">
        <v>3237</v>
      </c>
      <c r="B185" s="64" t="s">
        <v>371</v>
      </c>
      <c r="C185" s="247" t="s">
        <v>372</v>
      </c>
      <c r="D185" s="194">
        <v>10500.54</v>
      </c>
      <c r="E185" s="194">
        <v>4279.22</v>
      </c>
      <c r="F185" s="45">
        <f t="shared" si="26"/>
        <v>40.752380353772281</v>
      </c>
    </row>
    <row r="186" spans="1:6" ht="12.75" customHeight="1" x14ac:dyDescent="0.2">
      <c r="A186" s="63">
        <v>3238</v>
      </c>
      <c r="B186" s="64" t="s">
        <v>373</v>
      </c>
      <c r="C186" s="247" t="s">
        <v>374</v>
      </c>
      <c r="D186" s="194">
        <v>8322.2099999999991</v>
      </c>
      <c r="E186" s="194">
        <v>9991.86</v>
      </c>
      <c r="F186" s="45">
        <f t="shared" si="26"/>
        <v>120.06257953115822</v>
      </c>
    </row>
    <row r="187" spans="1:6" ht="12.75" customHeight="1" x14ac:dyDescent="0.2">
      <c r="A187" s="63">
        <v>3239</v>
      </c>
      <c r="B187" s="64" t="s">
        <v>375</v>
      </c>
      <c r="C187" s="247" t="s">
        <v>376</v>
      </c>
      <c r="D187" s="194">
        <v>3960.93</v>
      </c>
      <c r="E187" s="194">
        <v>4421.1000000000004</v>
      </c>
      <c r="F187" s="45">
        <f t="shared" si="26"/>
        <v>111.61772614007317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11400.039999999999</v>
      </c>
      <c r="E194" s="60">
        <f t="shared" si="36"/>
        <v>10051.379999999999</v>
      </c>
      <c r="F194" s="45">
        <f t="shared" si="26"/>
        <v>88.169690632664441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2582.1999999999998</v>
      </c>
      <c r="E196" s="194">
        <v>2582.1999999999998</v>
      </c>
      <c r="F196" s="45">
        <f t="shared" si="26"/>
        <v>100</v>
      </c>
    </row>
    <row r="197" spans="1:6" ht="12.75" customHeight="1" x14ac:dyDescent="0.2">
      <c r="A197" s="63">
        <v>3293</v>
      </c>
      <c r="B197" s="64" t="s">
        <v>395</v>
      </c>
      <c r="C197" s="247" t="s">
        <v>396</v>
      </c>
      <c r="D197" s="194">
        <v>439.1</v>
      </c>
      <c r="E197" s="194">
        <v>350</v>
      </c>
      <c r="F197" s="45">
        <f t="shared" si="26"/>
        <v>79.708494648143926</v>
      </c>
    </row>
    <row r="198" spans="1:6" ht="12.75" customHeight="1" x14ac:dyDescent="0.2">
      <c r="A198" s="63">
        <v>3294</v>
      </c>
      <c r="B198" s="64" t="s">
        <v>397</v>
      </c>
      <c r="C198" s="247" t="s">
        <v>398</v>
      </c>
      <c r="D198" s="194">
        <v>278.08999999999997</v>
      </c>
      <c r="E198" s="194">
        <v>220</v>
      </c>
      <c r="F198" s="45">
        <f t="shared" si="26"/>
        <v>79.111079147038737</v>
      </c>
    </row>
    <row r="199" spans="1:6" ht="12.75" customHeight="1" x14ac:dyDescent="0.2">
      <c r="A199" s="63">
        <v>3295</v>
      </c>
      <c r="B199" s="64" t="s">
        <v>399</v>
      </c>
      <c r="C199" s="247" t="s">
        <v>400</v>
      </c>
      <c r="D199" s="194">
        <v>7985.18</v>
      </c>
      <c r="E199" s="194">
        <v>5740.29</v>
      </c>
      <c r="F199" s="45">
        <f t="shared" si="26"/>
        <v>71.886795288271514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115.47</v>
      </c>
      <c r="E201" s="194">
        <v>1158.8900000000001</v>
      </c>
      <c r="F201" s="45">
        <f t="shared" si="26"/>
        <v>1003.6286481337145</v>
      </c>
    </row>
    <row r="202" spans="1:6" ht="12.75" customHeight="1" x14ac:dyDescent="0.2">
      <c r="A202" s="63">
        <v>34</v>
      </c>
      <c r="B202" s="183" t="s">
        <v>405</v>
      </c>
      <c r="C202" s="247" t="s">
        <v>406</v>
      </c>
      <c r="D202" s="60">
        <f t="shared" ref="D202:E202" si="37">D203+D208+D216</f>
        <v>38.5</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38.5</v>
      </c>
      <c r="E216" s="60">
        <f t="shared" si="40"/>
        <v>0</v>
      </c>
      <c r="F216" s="45">
        <f t="shared" si="26"/>
        <v>0</v>
      </c>
    </row>
    <row r="217" spans="1:6" ht="12.75" customHeight="1" x14ac:dyDescent="0.2">
      <c r="A217" s="63">
        <v>3431</v>
      </c>
      <c r="B217" s="182" t="s">
        <v>435</v>
      </c>
      <c r="C217" s="247" t="s">
        <v>436</v>
      </c>
      <c r="D217" s="194">
        <v>38.5</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26243.279999999999</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26243.279999999999</v>
      </c>
      <c r="E231" s="60">
        <f t="shared" si="45"/>
        <v>0</v>
      </c>
      <c r="F231" s="45">
        <f t="shared" si="44"/>
        <v>0</v>
      </c>
    </row>
    <row r="232" spans="1:6" ht="12.75" customHeight="1" x14ac:dyDescent="0.2">
      <c r="A232" s="63">
        <v>3611</v>
      </c>
      <c r="B232" s="64" t="s">
        <v>465</v>
      </c>
      <c r="C232" s="247" t="s">
        <v>466</v>
      </c>
      <c r="D232" s="194">
        <v>26243.279999999999</v>
      </c>
      <c r="E232" s="194"/>
      <c r="F232" s="45">
        <f t="shared" si="44"/>
        <v>0</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43220.299999999996</v>
      </c>
      <c r="E262" s="60">
        <f t="shared" si="55"/>
        <v>40217.85</v>
      </c>
      <c r="F262" s="45">
        <f t="shared" ref="F262:F268" si="56">IF(D262&lt;&gt;0,IF(E262/D262&gt;=100,"&gt;&gt;100",E262/D262*100),"-")</f>
        <v>93.05314863617329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43220.299999999996</v>
      </c>
      <c r="E269" s="60">
        <f t="shared" si="58"/>
        <v>40217.85</v>
      </c>
      <c r="F269" s="45">
        <f t="shared" ref="F269:F272" si="59">IF(D269&lt;&gt;0,IF(E269/D269&gt;=100,"&gt;&gt;100",E269/D269*100),"-")</f>
        <v>93.05314863617329</v>
      </c>
    </row>
    <row r="270" spans="1:6" ht="12.75" customHeight="1" x14ac:dyDescent="0.2">
      <c r="A270" s="63">
        <v>3721</v>
      </c>
      <c r="B270" s="65" t="s">
        <v>532</v>
      </c>
      <c r="C270" s="247" t="s">
        <v>533</v>
      </c>
      <c r="D270" s="194">
        <v>833.96</v>
      </c>
      <c r="E270" s="194">
        <v>1871.36</v>
      </c>
      <c r="F270" s="45">
        <f t="shared" si="59"/>
        <v>224.39445536956208</v>
      </c>
    </row>
    <row r="271" spans="1:6" ht="12.75" customHeight="1" x14ac:dyDescent="0.2">
      <c r="A271" s="63">
        <v>3722</v>
      </c>
      <c r="B271" s="65" t="s">
        <v>534</v>
      </c>
      <c r="C271" s="247" t="s">
        <v>535</v>
      </c>
      <c r="D271" s="194">
        <v>42386.34</v>
      </c>
      <c r="E271" s="194">
        <v>38346.49</v>
      </c>
      <c r="F271" s="45">
        <f t="shared" si="59"/>
        <v>90.468981280289825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1507.5</v>
      </c>
      <c r="E273" s="60">
        <f t="shared" si="60"/>
        <v>1350</v>
      </c>
      <c r="F273" s="45">
        <f t="shared" ref="F273:F277" si="61">IF(D273&lt;&gt;0,IF(E273/D273&gt;=100,"&gt;&gt;100",E273/D273*100),"-")</f>
        <v>89.552238805970148</v>
      </c>
    </row>
    <row r="274" spans="1:6" ht="12.75" customHeight="1" x14ac:dyDescent="0.2">
      <c r="A274" s="63">
        <v>381</v>
      </c>
      <c r="B274" s="64" t="s">
        <v>540</v>
      </c>
      <c r="C274" s="247" t="s">
        <v>541</v>
      </c>
      <c r="D274" s="60">
        <f t="shared" ref="D274:E274" si="62">SUM(D275:D277)</f>
        <v>1507.5</v>
      </c>
      <c r="E274" s="60">
        <f t="shared" si="62"/>
        <v>1350</v>
      </c>
      <c r="F274" s="45">
        <f t="shared" si="61"/>
        <v>89.552238805970148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1507.5</v>
      </c>
      <c r="E276" s="194">
        <v>1350</v>
      </c>
      <c r="F276" s="45">
        <f t="shared" si="61"/>
        <v>89.552238805970148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2537972.5899999994</v>
      </c>
      <c r="E299" s="60">
        <f>E152-E297+E298</f>
        <v>2921831.7600000002</v>
      </c>
      <c r="F299" s="45">
        <f t="shared" si="68"/>
        <v>115.12463812700202</v>
      </c>
    </row>
    <row r="300" spans="1:6" ht="12.75" customHeight="1" x14ac:dyDescent="0.2">
      <c r="A300" s="63" t="s">
        <v>581</v>
      </c>
      <c r="B300" s="64" t="s">
        <v>592</v>
      </c>
      <c r="C300" s="247" t="s">
        <v>593</v>
      </c>
      <c r="D300" s="60">
        <f>IF(D6&gt;=D299,D6-D299,0)</f>
        <v>70942.110000001267</v>
      </c>
      <c r="E300" s="60">
        <f>IF(E6&gt;=E299,E6-E299,0)</f>
        <v>0</v>
      </c>
      <c r="F300" s="45">
        <f t="shared" si="68"/>
        <v>0</v>
      </c>
    </row>
    <row r="301" spans="1:6" ht="12.75" customHeight="1" x14ac:dyDescent="0.2">
      <c r="A301" s="63" t="s">
        <v>581</v>
      </c>
      <c r="B301" s="64" t="s">
        <v>594</v>
      </c>
      <c r="C301" s="247" t="s">
        <v>595</v>
      </c>
      <c r="D301" s="60">
        <f>IF(D299&gt;=D6,D299-D6,0)</f>
        <v>0</v>
      </c>
      <c r="E301" s="60">
        <f>IF(E299&gt;=E6,E299-E6,0)</f>
        <v>175053.09000000032</v>
      </c>
      <c r="F301" s="45" t="str">
        <f t="shared" si="68"/>
        <v>-</v>
      </c>
    </row>
    <row r="302" spans="1:6" ht="12.75" customHeight="1" x14ac:dyDescent="0.2">
      <c r="A302" s="63">
        <v>92211</v>
      </c>
      <c r="B302" s="64" t="s">
        <v>596</v>
      </c>
      <c r="C302" s="247" t="s">
        <v>597</v>
      </c>
      <c r="D302" s="194">
        <v>9601.7900000000009</v>
      </c>
      <c r="E302" s="194">
        <v>824.37</v>
      </c>
      <c r="F302" s="45">
        <f t="shared" si="68"/>
        <v>8.5855866458233301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184727.07</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79719.53</v>
      </c>
      <c r="E360" s="60">
        <f t="shared" si="86"/>
        <v>24454.81</v>
      </c>
      <c r="F360" s="45">
        <f t="shared" si="72"/>
        <v>30.676058928094534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79719.53</v>
      </c>
      <c r="E373" s="60">
        <f t="shared" si="90"/>
        <v>24454.81</v>
      </c>
      <c r="F373" s="45">
        <f t="shared" si="72"/>
        <v>30.676058928094534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78459.53</v>
      </c>
      <c r="E379" s="60">
        <f t="shared" si="92"/>
        <v>23194.81</v>
      </c>
      <c r="F379" s="45">
        <f t="shared" si="72"/>
        <v>29.562769494030871</v>
      </c>
    </row>
    <row r="380" spans="1:6" ht="12.75" customHeight="1" x14ac:dyDescent="0.2">
      <c r="A380" s="63">
        <v>4221</v>
      </c>
      <c r="B380" s="64" t="s">
        <v>647</v>
      </c>
      <c r="C380" s="247" t="s">
        <v>739</v>
      </c>
      <c r="D380" s="194">
        <v>15675.78</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62783.75</v>
      </c>
      <c r="E382" s="194">
        <v>23194.81</v>
      </c>
      <c r="F382" s="45">
        <f t="shared" si="72"/>
        <v>36.943970374499777</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1260</v>
      </c>
      <c r="E393" s="60">
        <f t="shared" si="94"/>
        <v>1260</v>
      </c>
      <c r="F393" s="45">
        <f t="shared" si="72"/>
        <v>100</v>
      </c>
    </row>
    <row r="394" spans="1:6" ht="12.75" customHeight="1" x14ac:dyDescent="0.2">
      <c r="A394" s="63">
        <v>4241</v>
      </c>
      <c r="B394" s="64" t="s">
        <v>756</v>
      </c>
      <c r="C394" s="247" t="s">
        <v>757</v>
      </c>
      <c r="D394" s="194">
        <v>1260</v>
      </c>
      <c r="E394" s="194">
        <v>1260</v>
      </c>
      <c r="F394" s="45">
        <f t="shared" si="72"/>
        <v>100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79719.53</v>
      </c>
      <c r="E418" s="60">
        <f t="shared" si="102"/>
        <v>24454.81</v>
      </c>
      <c r="F418" s="45">
        <f t="shared" si="72"/>
        <v>30.676058928094534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2608914.7000000007</v>
      </c>
      <c r="E422" s="60">
        <f>E6+E308</f>
        <v>2746778.67</v>
      </c>
      <c r="F422" s="45">
        <f t="shared" si="72"/>
        <v>105.28434179929297</v>
      </c>
    </row>
    <row r="423" spans="1:6" ht="12.75" customHeight="1" x14ac:dyDescent="0.2">
      <c r="A423" s="63" t="s">
        <v>581</v>
      </c>
      <c r="B423" s="64" t="s">
        <v>804</v>
      </c>
      <c r="C423" s="247" t="s">
        <v>805</v>
      </c>
      <c r="D423" s="60">
        <f t="shared" ref="D423:E423" si="103">D299+D360</f>
        <v>2617692.1199999992</v>
      </c>
      <c r="E423" s="60">
        <f t="shared" si="103"/>
        <v>2946286.5700000003</v>
      </c>
      <c r="F423" s="45">
        <f t="shared" si="72"/>
        <v>112.55283031527792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8777.4199999985285</v>
      </c>
      <c r="E425" s="60">
        <f t="shared" si="105"/>
        <v>199507.90000000037</v>
      </c>
      <c r="F425" s="45">
        <f t="shared" si="72"/>
        <v>2272.9674551295693</v>
      </c>
    </row>
    <row r="426" spans="1:6" ht="12.75" customHeight="1" x14ac:dyDescent="0.2">
      <c r="A426" s="251" t="s">
        <v>810</v>
      </c>
      <c r="B426" s="183" t="s">
        <v>811</v>
      </c>
      <c r="C426" s="252" t="s">
        <v>812</v>
      </c>
      <c r="D426" s="60">
        <f t="shared" ref="D426:E426" si="106">IF(D302-D303+D419-D420&gt;=0,D302-D303+D419-D420,0)</f>
        <v>9601.7900000000009</v>
      </c>
      <c r="E426" s="60">
        <f t="shared" si="106"/>
        <v>824.37</v>
      </c>
      <c r="F426" s="45">
        <f t="shared" si="72"/>
        <v>8.5855866458233301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184727.07</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2608914.7000000007</v>
      </c>
      <c r="E643" s="60">
        <f>E422+E430</f>
        <v>2746778.67</v>
      </c>
      <c r="F643" s="45">
        <f t="shared" si="109"/>
        <v>105.28434179929297</v>
      </c>
    </row>
    <row r="644" spans="1:6" ht="12.75" customHeight="1" x14ac:dyDescent="0.2">
      <c r="A644" s="63" t="s">
        <v>581</v>
      </c>
      <c r="B644" s="64" t="s">
        <v>1237</v>
      </c>
      <c r="C644" s="247" t="s">
        <v>1238</v>
      </c>
      <c r="D644" s="60">
        <f>D423+D535</f>
        <v>2617692.1199999992</v>
      </c>
      <c r="E644" s="60">
        <f>E423+E535</f>
        <v>2946286.5700000003</v>
      </c>
      <c r="F644" s="45">
        <f t="shared" si="109"/>
        <v>112.55283031527792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8777.4199999985285</v>
      </c>
      <c r="E646" s="60">
        <f t="shared" si="164"/>
        <v>199507.90000000037</v>
      </c>
      <c r="F646" s="45">
        <f t="shared" si="109"/>
        <v>2272.9674551295693</v>
      </c>
    </row>
    <row r="647" spans="1:6" ht="24" x14ac:dyDescent="0.2">
      <c r="A647" s="251" t="s">
        <v>1243</v>
      </c>
      <c r="B647" s="64" t="s">
        <v>1244</v>
      </c>
      <c r="C647" s="252" t="s">
        <v>1243</v>
      </c>
      <c r="D647" s="60">
        <f>IF(D426-D427+D641-D642&gt;=0,D426-D427+D641-D642,0)</f>
        <v>9601.7900000000009</v>
      </c>
      <c r="E647" s="60">
        <f>IF(E426-E427+E641-E642&gt;=0,E426-E427+E641-E642,0)</f>
        <v>824.37</v>
      </c>
      <c r="F647" s="45">
        <f t="shared" si="109"/>
        <v>8.5855866458233301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824.37000000147236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198683.53000000038</v>
      </c>
      <c r="F650" s="45" t="str">
        <f t="shared" si="109"/>
        <v>-</v>
      </c>
    </row>
    <row r="651" spans="1:6" ht="24" x14ac:dyDescent="0.2">
      <c r="A651" s="249" t="s">
        <v>1251</v>
      </c>
      <c r="B651" s="184" t="s">
        <v>1252</v>
      </c>
      <c r="C651" s="250" t="s">
        <v>1251</v>
      </c>
      <c r="D651" s="196">
        <v>178022.3</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85</v>
      </c>
      <c r="E658" s="253">
        <v>88</v>
      </c>
      <c r="F658" s="45">
        <f t="shared" si="167"/>
        <v>103.5294117647059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80</v>
      </c>
      <c r="E660" s="253">
        <v>84</v>
      </c>
      <c r="F660" s="45">
        <f t="shared" si="167"/>
        <v>105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2256577.7200000002</v>
      </c>
      <c r="E683" s="192">
        <v>2424098.41</v>
      </c>
      <c r="F683" s="71">
        <f t="shared" si="167"/>
        <v>107.42366143719615</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1260</v>
      </c>
      <c r="E685" s="194">
        <v>1260</v>
      </c>
      <c r="F685" s="45">
        <f t="shared" si="167"/>
        <v>100</v>
      </c>
    </row>
    <row r="686" spans="1:6" ht="24" x14ac:dyDescent="0.2">
      <c r="A686" s="63">
        <v>63623</v>
      </c>
      <c r="B686" s="244" t="s">
        <v>1321</v>
      </c>
      <c r="C686" s="247" t="s">
        <v>1322</v>
      </c>
      <c r="D686" s="194">
        <v>0</v>
      </c>
      <c r="E686" s="194">
        <v>9216.08</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33959</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163.19999999999999</v>
      </c>
      <c r="E726" s="192">
        <v>8494.42</v>
      </c>
      <c r="F726" s="71">
        <f t="shared" si="167"/>
        <v>5204.9142156862754</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4238.45</v>
      </c>
      <c r="E732" s="192">
        <v>5823.37</v>
      </c>
      <c r="F732" s="71">
        <f t="shared" si="167"/>
        <v>137.39385860397078</v>
      </c>
    </row>
    <row r="733" spans="1:6" ht="12.75" customHeight="1" x14ac:dyDescent="0.2">
      <c r="A733" s="70">
        <v>31215</v>
      </c>
      <c r="B733" s="65" t="s">
        <v>1395</v>
      </c>
      <c r="C733" s="278" t="s">
        <v>1396</v>
      </c>
      <c r="D733" s="192">
        <v>1765.76</v>
      </c>
      <c r="E733" s="192">
        <v>1324.32</v>
      </c>
      <c r="F733" s="71">
        <f t="shared" si="167"/>
        <v>75</v>
      </c>
    </row>
    <row r="734" spans="1:6" ht="12.75" customHeight="1" x14ac:dyDescent="0.2">
      <c r="A734" s="70">
        <v>32121</v>
      </c>
      <c r="B734" s="65" t="s">
        <v>1397</v>
      </c>
      <c r="C734" s="278" t="s">
        <v>1398</v>
      </c>
      <c r="D734" s="192">
        <v>57162.02</v>
      </c>
      <c r="E734" s="192">
        <v>47744.49</v>
      </c>
      <c r="F734" s="71">
        <f t="shared" si="167"/>
        <v>83.524847442410191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1386.21</v>
      </c>
      <c r="E736" s="194">
        <v>3073.9</v>
      </c>
      <c r="F736" s="45">
        <f t="shared" si="167"/>
        <v>221.74850852323962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1493.06</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7985.18</v>
      </c>
      <c r="E744" s="192">
        <v>5483.29</v>
      </c>
      <c r="F744" s="71">
        <f t="shared" si="170"/>
        <v>68.668333087043749</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833.96</v>
      </c>
      <c r="E850" s="194">
        <v>1871.36</v>
      </c>
      <c r="F850" s="45">
        <f t="shared" si="169"/>
        <v>224.39445536956208</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42386.34</v>
      </c>
      <c r="E855" s="194">
        <v>38346.49</v>
      </c>
      <c r="F855" s="45">
        <f t="shared" si="169"/>
        <v>90.468981280289825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389" sqref="D3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2173886.11</v>
      </c>
      <c r="E6" s="180">
        <f t="shared" si="0"/>
        <v>2147863.4500000002</v>
      </c>
      <c r="F6" s="181">
        <f t="shared" ref="F6:F298" si="1">IF(D6&gt;0,IF(E6/D6&gt;=100,"&gt;&gt;100",E6/D6*100),"-")</f>
        <v>98.802942809179655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1993301.48</v>
      </c>
      <c r="E7" s="79">
        <f t="shared" si="2"/>
        <v>1946108.02</v>
      </c>
      <c r="F7" s="71">
        <f t="shared" si="1"/>
        <v>97.632397282923804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651748.62</v>
      </c>
      <c r="E8" s="79">
        <f>E9+E10-E11</f>
        <v>651748.62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651748.62</v>
      </c>
      <c r="E9" s="192">
        <v>651748.62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1341552.8599999999</v>
      </c>
      <c r="E12" s="79">
        <f t="shared" si="3"/>
        <v>1294359.3999999999</v>
      </c>
      <c r="F12" s="71">
        <f t="shared" si="1"/>
        <v>96.482176632234967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1191731.8</v>
      </c>
      <c r="E13" s="79">
        <f t="shared" si="4"/>
        <v>1163623.46</v>
      </c>
      <c r="F13" s="71">
        <f t="shared" si="1"/>
        <v>97.641387097331787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2248667.21</v>
      </c>
      <c r="E15" s="192">
        <v>2248667.21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1056935.4099999999</v>
      </c>
      <c r="E18" s="192">
        <v>1085043.75</v>
      </c>
      <c r="F18" s="71">
        <f t="shared" si="1"/>
        <v>102.65941889485943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113603.09999999998</v>
      </c>
      <c r="E19" s="79">
        <f t="shared" si="5"/>
        <v>104406.46999999997</v>
      </c>
      <c r="F19" s="71">
        <f t="shared" si="1"/>
        <v>91.904595913315745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333716.56</v>
      </c>
      <c r="E20" s="192">
        <v>333716.56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13152.91</v>
      </c>
      <c r="E21" s="192">
        <v>13152.91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154265.78</v>
      </c>
      <c r="E22" s="192">
        <v>177460.59</v>
      </c>
      <c r="F22" s="71">
        <f t="shared" si="1"/>
        <v>115.03561580539767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33571.120000000003</v>
      </c>
      <c r="E24" s="192">
        <v>33571.120000000003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28811.26</v>
      </c>
      <c r="E25" s="192">
        <v>28811.26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164212.88</v>
      </c>
      <c r="E26" s="192">
        <v>164212.88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614127.41</v>
      </c>
      <c r="E28" s="192">
        <v>646518.85</v>
      </c>
      <c r="F28" s="71">
        <f t="shared" si="1"/>
        <v>105.27438434965799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3181.0599999999977</v>
      </c>
      <c r="E35" s="79">
        <f t="shared" si="7"/>
        <v>3473.7700000000004</v>
      </c>
      <c r="F35" s="71">
        <f t="shared" si="1"/>
        <v>109.20164976454399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28423.55</v>
      </c>
      <c r="E36" s="192">
        <v>29683.55</v>
      </c>
      <c r="F36" s="71">
        <f t="shared" si="1"/>
        <v>104.43294380891901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25242.49</v>
      </c>
      <c r="E40" s="192">
        <v>26209.78</v>
      </c>
      <c r="F40" s="71">
        <f t="shared" si="1"/>
        <v>103.83199121798205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33036.9</v>
      </c>
      <c r="E45" s="79">
        <f t="shared" si="9"/>
        <v>22855.700000000004</v>
      </c>
      <c r="F45" s="71">
        <f t="shared" si="1"/>
        <v>69.182338536606053</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40724.800000000003</v>
      </c>
      <c r="E49" s="192">
        <v>40724.800000000003</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7687.9</v>
      </c>
      <c r="E50" s="192">
        <v>17869.099999999999</v>
      </c>
      <c r="F50" s="71">
        <f t="shared" si="1"/>
        <v>232.43148323989647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49114.13</v>
      </c>
      <c r="E54" s="192">
        <v>49114.13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49114.13</v>
      </c>
      <c r="E55" s="192">
        <v>49114.13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180584.62999999998</v>
      </c>
      <c r="E69" s="79">
        <f>E70+E82+E88+E119+E135+E147+E165+E171</f>
        <v>201755.43000000002</v>
      </c>
      <c r="F69" s="71">
        <f t="shared" si="1"/>
        <v>111.72347834918179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1737.96</v>
      </c>
      <c r="E82" s="79">
        <f>SUM(E83:E85)-E86+E87</f>
        <v>4273.45</v>
      </c>
      <c r="F82" s="71">
        <f t="shared" si="1"/>
        <v>245.88885820156966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1737.96</v>
      </c>
      <c r="E87" s="192">
        <v>4273.45</v>
      </c>
      <c r="F87" s="71">
        <f t="shared" si="1"/>
        <v>245.88885820156966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824.37</v>
      </c>
      <c r="E147" s="79">
        <f t="shared" si="24"/>
        <v>197481.98</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184727.07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184727.07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824.37</v>
      </c>
      <c r="E162" s="192">
        <v>12754.91</v>
      </c>
      <c r="F162" s="71">
        <f t="shared" si="1"/>
        <v>1547.2312189914724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178022.3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178022.3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2173886.1100000003</v>
      </c>
      <c r="E176" s="79">
        <f>E177+E251</f>
        <v>2147863.4500000002</v>
      </c>
      <c r="F176" s="71">
        <f t="shared" si="1"/>
        <v>98.802942809179626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179760.26</v>
      </c>
      <c r="E177" s="79">
        <f>E178+E197+E203+E219+E247+E248</f>
        <v>215711.89</v>
      </c>
      <c r="F177" s="71">
        <f t="shared" si="1"/>
        <v>119.99976524288516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179760.26</v>
      </c>
      <c r="E178" s="79">
        <f>SUM(E179:E181)+E185+E186+SUM(E194:E196)</f>
        <v>211079.95</v>
      </c>
      <c r="F178" s="71">
        <f t="shared" si="1"/>
        <v>117.42303332227044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171334.07</v>
      </c>
      <c r="E179" s="192">
        <v>187864.47</v>
      </c>
      <c r="F179" s="71">
        <f t="shared" si="1"/>
        <v>109.64805190234492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7316.84</v>
      </c>
      <c r="E180" s="192">
        <v>23215.48</v>
      </c>
      <c r="F180" s="71">
        <f t="shared" si="1"/>
        <v>317.28833758835782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1109.3499999999999</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1247.81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1247.81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3384.13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1994125.85</v>
      </c>
      <c r="E251" s="79">
        <f>+E252+E255-E264+E274+E291</f>
        <v>1932151.56</v>
      </c>
      <c r="F251" s="71">
        <f t="shared" si="1"/>
        <v>96.892157533587962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1993301.48</v>
      </c>
      <c r="E252" s="79">
        <f>E253-E254</f>
        <v>1946108.02</v>
      </c>
      <c r="F252" s="71">
        <f t="shared" si="1"/>
        <v>97.632397282923804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1993301.48</v>
      </c>
      <c r="E253" s="192">
        <v>1946108.02</v>
      </c>
      <c r="F253" s="71">
        <f t="shared" si="1"/>
        <v>97.632397282923804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824.37</v>
      </c>
      <c r="E255" s="79">
        <f>E256-E260</f>
        <v>-198683.53</v>
      </c>
      <c r="F255" s="71">
        <f t="shared" si="1"/>
        <v>-24101.256717250748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824.37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824.37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198683.53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198683.53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184727.07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184727.07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184727.07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824.37</v>
      </c>
      <c r="E303" s="192">
        <v>197481.98</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1737.96</v>
      </c>
      <c r="E308" s="192">
        <v>4273.45</v>
      </c>
      <c r="F308" s="71">
        <f t="shared" si="43"/>
        <v>245.88885820156966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824.37</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179760.26</v>
      </c>
      <c r="E337" s="192">
        <v>211079.95</v>
      </c>
      <c r="F337" s="71">
        <f t="shared" si="43"/>
        <v>117.42303332227044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1247.81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3384.13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2617692.12</v>
      </c>
      <c r="E114" s="60">
        <f t="shared" si="22"/>
        <v>2946286.57</v>
      </c>
      <c r="F114" s="45">
        <f t="shared" si="1"/>
        <v>112.55283031527784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2617692.12</v>
      </c>
      <c r="E115" s="60">
        <f t="shared" si="23"/>
        <v>2946286.57</v>
      </c>
      <c r="F115" s="45">
        <f t="shared" si="1"/>
        <v>112.55283031527784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2617692.12</v>
      </c>
      <c r="E117" s="194">
        <v>2946286.57</v>
      </c>
      <c r="F117" s="45">
        <f t="shared" si="1"/>
        <v>112.55283031527784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2617692.12</v>
      </c>
      <c r="E141" s="81">
        <f t="shared" si="28"/>
        <v>2946286.57</v>
      </c>
      <c r="F141" s="61">
        <f t="shared" si="1"/>
        <v>112.55283031527784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179760.26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2792860.3300000005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12722.35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2755683.1700000004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2266640.12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447475.20000000001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40217.85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1350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24454.81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2756908.7000000007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9338.2199999999993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2724363.4800000004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2250109.7200000002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431576.56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40217.85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1350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1109.3499999999999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23207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215711.89000000013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215711.89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3384.13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211079.95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1247.81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12751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2026-01-27T12:19:23Z</cp:lastPrinted>
  <dcterms:created xsi:type="dcterms:W3CDTF">2022-04-01T05:14:30Z</dcterms:created>
  <dcterms:modified xsi:type="dcterms:W3CDTF">2026-01-29T11:41:38Z</dcterms:modified>
</cp:coreProperties>
</file>